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0"/>
  </bookViews>
  <sheets>
    <sheet name="Додаток № 1.1 (місто)" sheetId="1" r:id="rId1"/>
    <sheet name="Додаток №1.2 (Л)" sheetId="2" r:id="rId2"/>
    <sheet name="Додаток № 1.3 (Х)" sheetId="3" r:id="rId3"/>
    <sheet name="Додаток № 1.4 (О)" sheetId="4" r:id="rId4"/>
    <sheet name="Додаток № 1.5 (Ж)" sheetId="5" r:id="rId5"/>
    <sheet name="Додаток №1.6 (Ш) " sheetId="6" r:id="rId6"/>
    <sheet name="Додаток № 1.7 (З)" sheetId="7" r:id="rId7"/>
    <sheet name="Додаток № 1.8 (К)" sheetId="8" r:id="rId8"/>
  </sheets>
  <definedNames>
    <definedName name="_xlnm.Print_Titles" localSheetId="0">'Додаток № 1.1 (місто)'!$10:$12</definedName>
    <definedName name="_xlnm.Print_Titles" localSheetId="2">'Додаток № 1.3 (Х)'!$10:$12</definedName>
    <definedName name="_xlnm.Print_Titles" localSheetId="3">'Додаток № 1.4 (О)'!$10:$12</definedName>
    <definedName name="_xlnm.Print_Titles" localSheetId="4">'Додаток № 1.5 (Ж)'!$10:$12</definedName>
    <definedName name="_xlnm.Print_Titles" localSheetId="6">'Додаток № 1.7 (З)'!$9:$11</definedName>
    <definedName name="_xlnm.Print_Titles" localSheetId="7">'Додаток № 1.8 (К)'!$10:$12</definedName>
    <definedName name="_xlnm.Print_Titles" localSheetId="1">'Додаток №1.2 (Л)'!$10:$12</definedName>
    <definedName name="_xlnm.Print_Titles" localSheetId="5">'Додаток №1.6 (Ш) '!$10:$12</definedName>
    <definedName name="_xlnm.Print_Area" localSheetId="0">'Додаток № 1.1 (місто)'!$A$1:$G$95</definedName>
    <definedName name="_xlnm.Print_Area" localSheetId="2">'Додаток № 1.3 (Х)'!$A$1:$G$86</definedName>
    <definedName name="_xlnm.Print_Area" localSheetId="3">'Додаток № 1.4 (О)'!$A$1:$G$89</definedName>
    <definedName name="_xlnm.Print_Area" localSheetId="4">'Додаток № 1.5 (Ж)'!$B$1:$G$86</definedName>
    <definedName name="_xlnm.Print_Area" localSheetId="6">'Додаток № 1.7 (З)'!$A$1:$G$84</definedName>
    <definedName name="_xlnm.Print_Area" localSheetId="7">'Додаток № 1.8 (К)'!$B$1:$G$85</definedName>
    <definedName name="_xlnm.Print_Area" localSheetId="1">'Додаток №1.2 (Л)'!$A$1:$G$87</definedName>
    <definedName name="_xlnm.Print_Area" localSheetId="5">'Додаток №1.6 (Ш) '!$A$1:$G$87</definedName>
  </definedNames>
  <calcPr fullCalcOnLoad="1"/>
</workbook>
</file>

<file path=xl/sharedStrings.xml><?xml version="1.0" encoding="utf-8"?>
<sst xmlns="http://schemas.openxmlformats.org/spreadsheetml/2006/main" count="1511" uniqueCount="142">
  <si>
    <t xml:space="preserve">       до рішення міської ради</t>
  </si>
  <si>
    <t xml:space="preserve">       Додаток 1.1</t>
  </si>
  <si>
    <t xml:space="preserve">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є пенсіонерами,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нечістот</t>
  </si>
  <si>
    <t>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особам, звільненим з військової служби, які стали інвалідами під час проходження військової служби, реабілітованим громадянам, які стали інвалідами внаслідок репресій або є пенсіонерами та громадянам, які постраждали внаслідок Чорнобильської катастрофи,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</si>
  <si>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 xml:space="preserve">  Додаток 1.3</t>
  </si>
  <si>
    <t xml:space="preserve">  Додаток 1.4</t>
  </si>
  <si>
    <t xml:space="preserve">  ____________ № ________</t>
  </si>
  <si>
    <t>Прибутковий податок з громадян</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</si>
  <si>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</si>
  <si>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</si>
  <si>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</si>
  <si>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 xml:space="preserve"> Податок на прибуток підприємств і організацій, що перебувають у  державній власності</t>
  </si>
  <si>
    <t xml:space="preserve"> Податок на прибуток підприємств і організацій, що належать до комунальної власності</t>
  </si>
  <si>
    <t>2. Податки на власність</t>
  </si>
  <si>
    <t>Податок з власників транспортних засобів та інших самохідних машин і механізмів</t>
  </si>
  <si>
    <t xml:space="preserve"> 3. Збори за  спеціальне використання природних ресурсів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</si>
  <si>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</si>
  <si>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</si>
  <si>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</si>
  <si>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</si>
  <si>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</si>
  <si>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 xml:space="preserve"> Плата за ліцензії на право роздрібної торгівлі алкогольними напоями та тютюновими виробами</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</si>
  <si>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</si>
  <si>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</si>
  <si>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 xml:space="preserve">6. Інші податки </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</si>
  <si>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</si>
  <si>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</si>
  <si>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</si>
  <si>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</si>
  <si>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</si>
  <si>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</si>
  <si>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Надходження до бюджету сум відсотків банків за користування тимчасово вільними бюджетними коштами</t>
  </si>
  <si>
    <t xml:space="preserve"> Надходження дивідендів, нарахованих на акції (частки, паї) господарських товариств, які є у власності відповідної територіальної громади</t>
  </si>
  <si>
    <t>2. Адміністративні збори та платежі, доходи від некомерційного та побічного продажу</t>
  </si>
  <si>
    <t>Плата за утримання дітей у школах-інтернатах</t>
  </si>
  <si>
    <t>Плата за оренду цілісних майнових комплексів комунального та іншого майна</t>
  </si>
  <si>
    <t>Державне мито</t>
  </si>
  <si>
    <t>3. Надходження від штрафів та фінансових     санкцій</t>
  </si>
  <si>
    <t>Перерахування підприємцями частки вартості нестандартної продукції, виготовленої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</si>
  <si>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</si>
  <si>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</si>
  <si>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</si>
  <si>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</si>
  <si>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</si>
  <si>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Плата за гарантії, надані ВР Автономної Республіки Крим та міськими радами</t>
  </si>
  <si>
    <t>Надходження від продажу землі і нематеріальних активів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</si>
  <si>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</si>
  <si>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</si>
  <si>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Цільові фонди</t>
  </si>
  <si>
    <t xml:space="preserve">Збір за забруднення навколишнього природного середовища </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</si>
  <si>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</si>
  <si>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</si>
  <si>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</si>
  <si>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</si>
  <si>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</si>
  <si>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</si>
  <si>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</si>
  <si>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Всього доходів</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</si>
  <si>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</si>
  <si>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</si>
  <si>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</si>
  <si>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</si>
  <si>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</si>
  <si>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</si>
  <si>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</si>
  <si>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Плата за використання надр</t>
  </si>
  <si>
    <t>Секретар ради</t>
  </si>
  <si>
    <t>до рішення  міської ради</t>
  </si>
  <si>
    <t>Додаток 1.7</t>
  </si>
  <si>
    <t>І.І.Наливайко</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</si>
  <si>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</si>
  <si>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</si>
  <si>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</si>
  <si>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</si>
  <si>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</si>
  <si>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</si>
  <si>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</si>
  <si>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</si>
  <si>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</si>
  <si>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</si>
  <si>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</si>
  <si>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1. Внутрішні податки на товари та послуги</t>
  </si>
  <si>
    <t>1. Інші неподаткові надходження</t>
  </si>
  <si>
    <t xml:space="preserve">1. Цільові фонди, утворені Верховною Радою Автономної Республіки Крим, органами місцевого самоврядування та місцевими органами  виконавчої влади  </t>
  </si>
  <si>
    <t>2. Власні надходження бюджетних установ</t>
  </si>
  <si>
    <t xml:space="preserve"> 1. Збори за  спеціальне використання природних ресурсів</t>
  </si>
  <si>
    <t>2. Внутрішні податки на товари та послуги</t>
  </si>
  <si>
    <t xml:space="preserve"> 2. Власні надходження бюджетних установ</t>
  </si>
  <si>
    <t xml:space="preserve"> 2. Власні надходження бюджетних установ </t>
  </si>
  <si>
    <t xml:space="preserve">2. Власні надходження бюджетних установ </t>
  </si>
  <si>
    <t>2. Інші податки</t>
  </si>
  <si>
    <t>Податок з доходів фізичних осіб</t>
  </si>
  <si>
    <t>Доходи міського бюджету на 2005 рік</t>
  </si>
  <si>
    <t>Доходи Заводського району на 2005 рік</t>
  </si>
  <si>
    <t>Доходи Жовтневого району на 2005 рік</t>
  </si>
  <si>
    <t>Доходи Комунарського району на 2005 рік</t>
  </si>
  <si>
    <t>Доходи Ленінського району на 2005 рік</t>
  </si>
  <si>
    <t>Доходи Орджонікідзевського району на 2005 рік</t>
  </si>
  <si>
    <t>Доходи Шевченківського району на 2005 рік</t>
  </si>
  <si>
    <t>Доходи Хортицького району на 2005 рік</t>
  </si>
  <si>
    <t>(грн.)</t>
  </si>
  <si>
    <t>Плата за використання лісових ресурсів</t>
  </si>
  <si>
    <t xml:space="preserve"> 3.Збори за  спеціальне використання природних ресурсів</t>
  </si>
  <si>
    <t>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нечістот</t>
  </si>
  <si>
    <t xml:space="preserve">  до рішення міської ради</t>
  </si>
  <si>
    <t xml:space="preserve">  Додаток 1.5</t>
  </si>
  <si>
    <t xml:space="preserve">  Додаток 1.8</t>
  </si>
  <si>
    <t xml:space="preserve">  Додаток 1.2</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</si>
  <si>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</si>
  <si>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</si>
  <si>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t>
  </si>
  <si>
    <t xml:space="preserve">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</si>
  <si>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t>
  </si>
  <si>
    <t xml:space="preserve">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t>
  </si>
  <si>
    <t>Інші субвенції</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</si>
  <si>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в тому числі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учаcників бойових дій в Афганістані та воєнних конфліктів</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</si>
  <si>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</si>
  <si>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</si>
  <si>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 xml:space="preserve"> які загинули, померли або стали інвалідами при проходженні військової служби,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</si>
  <si>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 батькам та членам сімей військовослужбовців,</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</si>
  <si>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</si>
  <si>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</si>
  <si>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</si>
  <si>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</si>
  <si>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 xml:space="preserve">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є пенсіонерами,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нечістот</t>
  </si>
  <si>
    <t xml:space="preserve">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 </t>
  </si>
  <si>
    <t xml:space="preserve"> батькам та членам сімей військовослужбовців, які загинули, померли або стали інвалідами при проходженні військової служби,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</si>
  <si>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</si>
  <si>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 xml:space="preserve">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є  пенсіонерами,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</si>
  <si>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</si>
  <si>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 xml:space="preserve">  _______________ № ________</t>
  </si>
  <si>
    <t xml:space="preserve">   _____________ № ______</t>
  </si>
  <si>
    <t>______________ № ________</t>
  </si>
  <si>
    <t xml:space="preserve">  ______________№ ________</t>
  </si>
  <si>
    <t xml:space="preserve">  ______________ № ______</t>
  </si>
  <si>
    <t xml:space="preserve">  Додаток 1.6</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</si>
  <si>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</si>
  <si>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</si>
  <si>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Інші дотації</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</si>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</sst>
</file>

<file path=xl/styles.xml><?xml version="1.0" encoding="utf-8"?>
<styleSheet xmlns="http://schemas.openxmlformats.org/spreadsheetml/2006/main">
  <numFmts count="6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s>
  <fonts count="26">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i/>
      <sz val="12"/>
      <name val="Times New Roman"/>
      <family val="1"/>
    </font>
    <font>
      <b/>
      <sz val="12"/>
      <name val="Arial Cyr"/>
      <family val="2"/>
    </font>
    <font>
      <sz val="11"/>
      <name val="Arial Cyr"/>
      <family val="2"/>
    </font>
    <font>
      <b/>
      <sz val="14"/>
      <name val="Times New Roman CE"/>
      <family val="1"/>
    </font>
    <font>
      <sz val="16"/>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b/>
      <i/>
      <sz val="11"/>
      <name val="Times New Roman"/>
      <family val="1"/>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1"/>
      <name val="Times New Roman"/>
      <family val="1"/>
    </font>
    <font>
      <sz val="14"/>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style="thin"/>
      <right style="medium"/>
      <top style="thin"/>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style="thin"/>
      <top>
        <color indexed="63"/>
      </top>
      <bottom style="medium"/>
    </border>
    <border>
      <left style="medium"/>
      <right style="thin"/>
      <top style="thin"/>
      <bottom style="thin"/>
    </border>
    <border>
      <left style="thin"/>
      <right style="thin"/>
      <top style="medium"/>
      <bottom style="medium"/>
    </border>
    <border>
      <left>
        <color indexed="63"/>
      </left>
      <right style="thin"/>
      <top style="medium"/>
      <bottom style="medium"/>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style="medium"/>
      <top style="thin"/>
      <bottom style="medium"/>
    </border>
    <border>
      <left style="medium"/>
      <right>
        <color indexed="63"/>
      </right>
      <top style="thin"/>
      <bottom>
        <color indexed="63"/>
      </bottom>
    </border>
    <border>
      <left style="medium"/>
      <right style="thin"/>
      <top style="thin"/>
      <bottom style="medium"/>
    </border>
    <border>
      <left style="thin"/>
      <right style="medium"/>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7" fillId="0" borderId="0" applyNumberFormat="0" applyFill="0" applyBorder="0" applyAlignment="0" applyProtection="0"/>
    <xf numFmtId="9" fontId="0" fillId="0" borderId="0" applyFont="0" applyFill="0" applyBorder="0" applyAlignment="0" applyProtection="0"/>
    <xf numFmtId="189" fontId="1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7">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6" xfId="0" applyBorder="1" applyAlignment="1">
      <alignment horizontal="center" vertical="center" wrapText="1"/>
    </xf>
    <xf numFmtId="0" fontId="10" fillId="0" borderId="0" xfId="0" applyFont="1" applyAlignment="1">
      <alignment horizontal="left"/>
    </xf>
    <xf numFmtId="0" fontId="6" fillId="0" borderId="1" xfId="0" applyFont="1" applyBorder="1" applyAlignment="1">
      <alignment wrapText="1"/>
    </xf>
    <xf numFmtId="0" fontId="0" fillId="0" borderId="0" xfId="0" applyFont="1" applyAlignment="1">
      <alignment/>
    </xf>
    <xf numFmtId="0" fontId="7" fillId="0" borderId="1" xfId="0" applyFont="1" applyBorder="1" applyAlignment="1">
      <alignment/>
    </xf>
    <xf numFmtId="0" fontId="4" fillId="0" borderId="1" xfId="0" applyFont="1" applyBorder="1" applyAlignment="1">
      <alignment/>
    </xf>
    <xf numFmtId="0" fontId="6" fillId="0" borderId="1" xfId="0" applyFont="1" applyBorder="1" applyAlignment="1">
      <alignment/>
    </xf>
    <xf numFmtId="0" fontId="5" fillId="0" borderId="7" xfId="0" applyFont="1" applyBorder="1" applyAlignment="1">
      <alignment/>
    </xf>
    <xf numFmtId="0" fontId="4" fillId="0" borderId="8" xfId="0" applyFont="1" applyBorder="1" applyAlignment="1">
      <alignment/>
    </xf>
    <xf numFmtId="0" fontId="5" fillId="0" borderId="1" xfId="18" applyFont="1" applyBorder="1" applyAlignment="1" applyProtection="1">
      <alignment horizontal="left" vertical="center" wrapText="1"/>
      <protection/>
    </xf>
    <xf numFmtId="172" fontId="0" fillId="0" borderId="0" xfId="0" applyNumberFormat="1" applyAlignment="1">
      <alignment/>
    </xf>
    <xf numFmtId="0" fontId="13" fillId="0" borderId="0" xfId="0" applyFont="1" applyAlignment="1">
      <alignment horizontal="left"/>
    </xf>
    <xf numFmtId="0" fontId="13" fillId="0" borderId="0" xfId="0" applyFont="1" applyAlignment="1">
      <alignment/>
    </xf>
    <xf numFmtId="0" fontId="0" fillId="0" borderId="0" xfId="0" applyFont="1" applyAlignment="1">
      <alignment/>
    </xf>
    <xf numFmtId="173" fontId="0" fillId="0" borderId="0" xfId="0" applyNumberFormat="1" applyAlignment="1">
      <alignment/>
    </xf>
    <xf numFmtId="0" fontId="5" fillId="0" borderId="9" xfId="0" applyFont="1" applyBorder="1" applyAlignment="1">
      <alignment/>
    </xf>
    <xf numFmtId="0" fontId="4" fillId="0" borderId="10" xfId="0" applyFont="1" applyBorder="1" applyAlignment="1">
      <alignment/>
    </xf>
    <xf numFmtId="0" fontId="8" fillId="0" borderId="11" xfId="0" applyFont="1" applyBorder="1" applyAlignment="1">
      <alignment horizontal="center"/>
    </xf>
    <xf numFmtId="1" fontId="0" fillId="0" borderId="12" xfId="0" applyNumberFormat="1" applyFont="1" applyBorder="1" applyAlignment="1">
      <alignment horizontal="right" vertical="center"/>
    </xf>
    <xf numFmtId="0" fontId="14" fillId="0" borderId="3" xfId="0" applyFont="1" applyBorder="1" applyAlignment="1">
      <alignment horizontal="center"/>
    </xf>
    <xf numFmtId="0" fontId="14" fillId="0" borderId="5" xfId="0" applyFont="1" applyBorder="1" applyAlignment="1">
      <alignment horizontal="center"/>
    </xf>
    <xf numFmtId="0" fontId="14" fillId="0" borderId="11" xfId="0" applyFont="1" applyBorder="1" applyAlignment="1">
      <alignment horizontal="center"/>
    </xf>
    <xf numFmtId="0" fontId="14" fillId="0" borderId="4" xfId="0" applyFont="1" applyBorder="1" applyAlignment="1">
      <alignment horizontal="center"/>
    </xf>
    <xf numFmtId="0" fontId="6" fillId="0" borderId="0" xfId="0" applyFont="1" applyBorder="1" applyAlignment="1">
      <alignment wrapText="1"/>
    </xf>
    <xf numFmtId="3" fontId="0" fillId="0" borderId="0" xfId="0" applyNumberFormat="1" applyAlignment="1">
      <alignment/>
    </xf>
    <xf numFmtId="0" fontId="12" fillId="0" borderId="10" xfId="0" applyFont="1" applyBorder="1" applyAlignment="1">
      <alignment horizontal="left"/>
    </xf>
    <xf numFmtId="0" fontId="8" fillId="0" borderId="9" xfId="0" applyFont="1" applyBorder="1" applyAlignment="1">
      <alignment horizontal="center"/>
    </xf>
    <xf numFmtId="0" fontId="8" fillId="0" borderId="13" xfId="0" applyFont="1" applyBorder="1" applyAlignment="1">
      <alignment horizontal="center"/>
    </xf>
    <xf numFmtId="0" fontId="8" fillId="0" borderId="10" xfId="0" applyFont="1" applyBorder="1" applyAlignment="1">
      <alignment horizontal="center"/>
    </xf>
    <xf numFmtId="0" fontId="8" fillId="0" borderId="14" xfId="0" applyFont="1" applyBorder="1" applyAlignment="1">
      <alignment horizontal="center"/>
    </xf>
    <xf numFmtId="0" fontId="8"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3" fillId="0" borderId="15" xfId="18" applyFont="1" applyBorder="1" applyAlignment="1" applyProtection="1">
      <alignment horizontal="center" vertical="center" wrapText="1"/>
      <protection/>
    </xf>
    <xf numFmtId="0" fontId="4" fillId="0" borderId="15" xfId="18" applyFont="1" applyBorder="1" applyAlignment="1" applyProtection="1">
      <alignment horizontal="center" vertical="center" wrapText="1"/>
      <protection/>
    </xf>
    <xf numFmtId="0" fontId="2" fillId="0" borderId="15" xfId="18" applyFont="1" applyBorder="1" applyAlignment="1" applyProtection="1">
      <alignment vertical="center" wrapText="1"/>
      <protection/>
    </xf>
    <xf numFmtId="0" fontId="4" fillId="0" borderId="15" xfId="0" applyFont="1" applyBorder="1" applyAlignment="1">
      <alignment/>
    </xf>
    <xf numFmtId="0" fontId="6" fillId="0" borderId="15" xfId="0" applyFont="1" applyBorder="1" applyAlignment="1">
      <alignment/>
    </xf>
    <xf numFmtId="0" fontId="18" fillId="0" borderId="1" xfId="18" applyFont="1" applyBorder="1" applyAlignment="1" applyProtection="1">
      <alignment vertical="center" wrapText="1"/>
      <protection/>
    </xf>
    <xf numFmtId="0" fontId="19" fillId="0" borderId="1" xfId="0" applyFont="1" applyBorder="1" applyAlignment="1">
      <alignment horizontal="left" wrapText="1"/>
    </xf>
    <xf numFmtId="0" fontId="19" fillId="0" borderId="2" xfId="0" applyFont="1" applyBorder="1" applyAlignment="1">
      <alignment wrapText="1"/>
    </xf>
    <xf numFmtId="0" fontId="19" fillId="0" borderId="1" xfId="0" applyFont="1" applyBorder="1" applyAlignment="1">
      <alignment wrapText="1"/>
    </xf>
    <xf numFmtId="0" fontId="19" fillId="0" borderId="16" xfId="0" applyFont="1" applyBorder="1" applyAlignment="1">
      <alignment wrapText="1"/>
    </xf>
    <xf numFmtId="0" fontId="19" fillId="0" borderId="17" xfId="0" applyFont="1" applyBorder="1" applyAlignment="1">
      <alignment wrapText="1"/>
    </xf>
    <xf numFmtId="0" fontId="19" fillId="0" borderId="2" xfId="0" applyNumberFormat="1" applyFont="1" applyBorder="1" applyAlignment="1">
      <alignment wrapText="1"/>
    </xf>
    <xf numFmtId="0" fontId="2" fillId="0" borderId="1" xfId="18" applyFont="1" applyBorder="1" applyAlignment="1" applyProtection="1">
      <alignment vertical="center" wrapText="1"/>
      <protection/>
    </xf>
    <xf numFmtId="1" fontId="0" fillId="0" borderId="18" xfId="0" applyNumberFormat="1" applyFont="1" applyBorder="1" applyAlignment="1">
      <alignment horizontal="right" vertical="center"/>
    </xf>
    <xf numFmtId="0" fontId="19" fillId="0" borderId="1" xfId="18" applyFont="1" applyBorder="1" applyAlignment="1" applyProtection="1">
      <alignment vertical="center" wrapText="1"/>
      <protection/>
    </xf>
    <xf numFmtId="0" fontId="6" fillId="0" borderId="15" xfId="18" applyFont="1" applyBorder="1" applyAlignment="1" applyProtection="1">
      <alignment vertical="center" wrapText="1"/>
      <protection/>
    </xf>
    <xf numFmtId="0" fontId="19" fillId="0" borderId="15" xfId="0" applyFont="1" applyBorder="1" applyAlignment="1">
      <alignment wrapText="1"/>
    </xf>
    <xf numFmtId="0" fontId="19" fillId="0" borderId="16" xfId="18" applyFont="1" applyBorder="1" applyAlignment="1" applyProtection="1">
      <alignment vertical="center" wrapText="1"/>
      <protection/>
    </xf>
    <xf numFmtId="0" fontId="19" fillId="0" borderId="19" xfId="0" applyFont="1" applyBorder="1" applyAlignment="1">
      <alignment wrapText="1"/>
    </xf>
    <xf numFmtId="0" fontId="18" fillId="0" borderId="16" xfId="18" applyFont="1" applyBorder="1" applyAlignment="1" applyProtection="1">
      <alignment vertical="center" wrapText="1"/>
      <protection/>
    </xf>
    <xf numFmtId="4" fontId="14" fillId="0" borderId="20" xfId="0" applyNumberFormat="1" applyFont="1" applyBorder="1" applyAlignment="1">
      <alignment horizontal="center" vertical="center"/>
    </xf>
    <xf numFmtId="4" fontId="14" fillId="0" borderId="1" xfId="0" applyNumberFormat="1" applyFont="1" applyBorder="1" applyAlignment="1">
      <alignment vertical="center"/>
    </xf>
    <xf numFmtId="3" fontId="14" fillId="0" borderId="1" xfId="0" applyNumberFormat="1" applyFont="1" applyBorder="1" applyAlignment="1">
      <alignment vertical="center"/>
    </xf>
    <xf numFmtId="3" fontId="14" fillId="0" borderId="21" xfId="0" applyNumberFormat="1" applyFont="1" applyBorder="1" applyAlignment="1">
      <alignment vertical="center"/>
    </xf>
    <xf numFmtId="3" fontId="14" fillId="0" borderId="22" xfId="0" applyNumberFormat="1" applyFont="1" applyBorder="1" applyAlignment="1">
      <alignment vertical="center"/>
    </xf>
    <xf numFmtId="3" fontId="20" fillId="0" borderId="22" xfId="0" applyNumberFormat="1" applyFont="1" applyBorder="1" applyAlignment="1">
      <alignment horizontal="center" vertical="center"/>
    </xf>
    <xf numFmtId="3" fontId="14" fillId="0" borderId="23" xfId="0" applyNumberFormat="1" applyFont="1" applyBorder="1" applyAlignment="1">
      <alignment vertical="center"/>
    </xf>
    <xf numFmtId="3" fontId="14" fillId="0" borderId="12" xfId="0" applyNumberFormat="1" applyFont="1" applyBorder="1" applyAlignment="1">
      <alignment vertical="center"/>
    </xf>
    <xf numFmtId="3" fontId="20" fillId="0" borderId="24" xfId="0" applyNumberFormat="1" applyFont="1" applyBorder="1" applyAlignment="1">
      <alignment horizontal="center" vertical="center"/>
    </xf>
    <xf numFmtId="3" fontId="20" fillId="0" borderId="24" xfId="0" applyNumberFormat="1" applyFont="1" applyBorder="1" applyAlignment="1">
      <alignment vertical="center"/>
    </xf>
    <xf numFmtId="3" fontId="14" fillId="0" borderId="20" xfId="0" applyNumberFormat="1" applyFont="1" applyBorder="1" applyAlignment="1">
      <alignment vertical="center"/>
    </xf>
    <xf numFmtId="3" fontId="14" fillId="0" borderId="24" xfId="0" applyNumberFormat="1" applyFont="1" applyBorder="1" applyAlignment="1">
      <alignment vertical="center"/>
    </xf>
    <xf numFmtId="3" fontId="14" fillId="0" borderId="25" xfId="0" applyNumberFormat="1" applyFont="1" applyBorder="1" applyAlignment="1">
      <alignment vertical="center"/>
    </xf>
    <xf numFmtId="3" fontId="14" fillId="0" borderId="26" xfId="0" applyNumberFormat="1" applyFont="1" applyBorder="1" applyAlignment="1">
      <alignment vertical="center"/>
    </xf>
    <xf numFmtId="3" fontId="20" fillId="0" borderId="26" xfId="0" applyNumberFormat="1" applyFont="1" applyBorder="1" applyAlignment="1">
      <alignment horizontal="center" vertical="center" wrapText="1"/>
    </xf>
    <xf numFmtId="3" fontId="14" fillId="0" borderId="20" xfId="0" applyNumberFormat="1" applyFont="1" applyFill="1" applyBorder="1" applyAlignment="1">
      <alignment vertical="center"/>
    </xf>
    <xf numFmtId="3" fontId="14" fillId="2" borderId="20" xfId="0" applyNumberFormat="1" applyFont="1" applyFill="1" applyBorder="1" applyAlignment="1">
      <alignment vertical="center"/>
    </xf>
    <xf numFmtId="3" fontId="14" fillId="0" borderId="24" xfId="0" applyNumberFormat="1" applyFont="1" applyBorder="1" applyAlignment="1">
      <alignment horizontal="right" vertical="center"/>
    </xf>
    <xf numFmtId="3" fontId="14" fillId="0" borderId="27" xfId="0" applyNumberFormat="1" applyFont="1" applyBorder="1" applyAlignment="1">
      <alignment vertical="center"/>
    </xf>
    <xf numFmtId="3" fontId="20" fillId="0" borderId="28" xfId="0" applyNumberFormat="1" applyFont="1" applyBorder="1" applyAlignment="1">
      <alignment horizontal="center" vertical="center"/>
    </xf>
    <xf numFmtId="3" fontId="14" fillId="0" borderId="16" xfId="0" applyNumberFormat="1" applyFont="1" applyBorder="1" applyAlignment="1">
      <alignment vertical="center"/>
    </xf>
    <xf numFmtId="3" fontId="20" fillId="0" borderId="12" xfId="0" applyNumberFormat="1" applyFont="1" applyBorder="1" applyAlignment="1">
      <alignment horizontal="center" vertical="center"/>
    </xf>
    <xf numFmtId="3" fontId="20" fillId="0" borderId="20" xfId="0" applyNumberFormat="1" applyFont="1" applyBorder="1" applyAlignment="1">
      <alignment horizontal="center" vertical="center"/>
    </xf>
    <xf numFmtId="3" fontId="14" fillId="0" borderId="26" xfId="0" applyNumberFormat="1" applyFont="1" applyFill="1" applyBorder="1" applyAlignment="1">
      <alignment vertical="center"/>
    </xf>
    <xf numFmtId="3" fontId="14" fillId="0" borderId="28" xfId="0" applyNumberFormat="1" applyFont="1" applyBorder="1" applyAlignment="1">
      <alignment vertical="center"/>
    </xf>
    <xf numFmtId="3" fontId="14" fillId="0" borderId="17" xfId="0" applyNumberFormat="1" applyFont="1" applyBorder="1" applyAlignment="1">
      <alignment vertical="center"/>
    </xf>
    <xf numFmtId="3" fontId="20" fillId="0" borderId="9" xfId="0" applyNumberFormat="1" applyFont="1" applyBorder="1" applyAlignment="1">
      <alignment vertical="center"/>
    </xf>
    <xf numFmtId="3" fontId="20" fillId="0" borderId="14" xfId="0" applyNumberFormat="1" applyFont="1" applyBorder="1" applyAlignment="1">
      <alignment vertical="center"/>
    </xf>
    <xf numFmtId="0" fontId="11" fillId="0" borderId="0" xfId="0" applyFont="1" applyAlignment="1">
      <alignment/>
    </xf>
    <xf numFmtId="0" fontId="21" fillId="0" borderId="7" xfId="0" applyFont="1" applyBorder="1" applyAlignment="1">
      <alignment horizontal="left"/>
    </xf>
    <xf numFmtId="3" fontId="20" fillId="0" borderId="9" xfId="0" applyNumberFormat="1" applyFont="1" applyBorder="1" applyAlignment="1">
      <alignment/>
    </xf>
    <xf numFmtId="3" fontId="20" fillId="0" borderId="13" xfId="0" applyNumberFormat="1" applyFont="1" applyBorder="1" applyAlignment="1">
      <alignment/>
    </xf>
    <xf numFmtId="0" fontId="21" fillId="0" borderId="0" xfId="0" applyFont="1" applyAlignment="1">
      <alignment horizontal="left"/>
    </xf>
    <xf numFmtId="4" fontId="20" fillId="0" borderId="13" xfId="0" applyNumberFormat="1" applyFont="1" applyBorder="1" applyAlignment="1">
      <alignment vertical="center"/>
    </xf>
    <xf numFmtId="4" fontId="20" fillId="0" borderId="10" xfId="0" applyNumberFormat="1" applyFont="1" applyFill="1" applyBorder="1" applyAlignment="1">
      <alignment vertical="center"/>
    </xf>
    <xf numFmtId="4" fontId="20" fillId="0" borderId="13" xfId="0" applyNumberFormat="1" applyFont="1" applyBorder="1" applyAlignment="1">
      <alignment/>
    </xf>
    <xf numFmtId="4" fontId="20" fillId="0" borderId="10" xfId="0" applyNumberFormat="1" applyFont="1" applyBorder="1" applyAlignment="1">
      <alignment/>
    </xf>
    <xf numFmtId="0" fontId="22" fillId="0" borderId="29" xfId="18" applyFont="1" applyBorder="1" applyAlignment="1" applyProtection="1">
      <alignment horizontal="center" vertical="center"/>
      <protection/>
    </xf>
    <xf numFmtId="0" fontId="22" fillId="0" borderId="30" xfId="18" applyFont="1" applyBorder="1" applyAlignment="1" applyProtection="1">
      <alignment horizontal="center" vertical="center"/>
      <protection/>
    </xf>
    <xf numFmtId="0" fontId="23" fillId="0" borderId="30" xfId="18" applyFont="1" applyBorder="1" applyAlignment="1" applyProtection="1">
      <alignment horizontal="center" vertical="center"/>
      <protection/>
    </xf>
    <xf numFmtId="0" fontId="22" fillId="0" borderId="30" xfId="18" applyFont="1" applyBorder="1" applyAlignment="1" applyProtection="1">
      <alignment horizontal="center" vertical="center" wrapText="1"/>
      <protection/>
    </xf>
    <xf numFmtId="0" fontId="23" fillId="0" borderId="30" xfId="18" applyFont="1" applyBorder="1" applyAlignment="1" applyProtection="1">
      <alignment horizontal="center" vertical="center"/>
      <protection/>
    </xf>
    <xf numFmtId="0" fontId="23" fillId="0" borderId="30" xfId="18" applyFont="1" applyBorder="1" applyAlignment="1" applyProtection="1">
      <alignment horizontal="center" vertical="center" wrapText="1"/>
      <protection/>
    </xf>
    <xf numFmtId="0" fontId="0" fillId="0" borderId="30" xfId="0" applyFont="1" applyBorder="1" applyAlignment="1">
      <alignment/>
    </xf>
    <xf numFmtId="0" fontId="0" fillId="0" borderId="30" xfId="0" applyFont="1" applyBorder="1" applyAlignment="1">
      <alignment horizontal="center" vertical="center"/>
    </xf>
    <xf numFmtId="0" fontId="11" fillId="0" borderId="30" xfId="0" applyFont="1" applyBorder="1" applyAlignment="1">
      <alignment horizontal="center"/>
    </xf>
    <xf numFmtId="0" fontId="0" fillId="0" borderId="30" xfId="0" applyFont="1" applyBorder="1" applyAlignment="1">
      <alignment horizontal="center"/>
    </xf>
    <xf numFmtId="0" fontId="0" fillId="0" borderId="12" xfId="0" applyFont="1" applyBorder="1" applyAlignment="1">
      <alignment horizontal="center" vertical="center"/>
    </xf>
    <xf numFmtId="0" fontId="22" fillId="0" borderId="7" xfId="0" applyFont="1" applyBorder="1" applyAlignment="1">
      <alignment/>
    </xf>
    <xf numFmtId="0" fontId="0" fillId="0" borderId="31" xfId="0" applyFont="1" applyBorder="1" applyAlignment="1">
      <alignment horizontal="center"/>
    </xf>
    <xf numFmtId="3" fontId="14" fillId="0" borderId="32" xfId="0" applyNumberFormat="1" applyFont="1" applyBorder="1" applyAlignment="1">
      <alignment horizontal="right" vertical="center"/>
    </xf>
    <xf numFmtId="3" fontId="14" fillId="0" borderId="2" xfId="0" applyNumberFormat="1" applyFont="1" applyBorder="1" applyAlignment="1">
      <alignment horizontal="right" vertical="center"/>
    </xf>
    <xf numFmtId="3" fontId="14" fillId="0" borderId="12" xfId="0" applyNumberFormat="1" applyFont="1" applyBorder="1" applyAlignment="1">
      <alignment horizontal="right" vertical="center"/>
    </xf>
    <xf numFmtId="3" fontId="20" fillId="0" borderId="24" xfId="0" applyNumberFormat="1" applyFont="1" applyBorder="1" applyAlignment="1">
      <alignment horizontal="right" vertical="center"/>
    </xf>
    <xf numFmtId="3" fontId="14" fillId="0" borderId="1" xfId="0" applyNumberFormat="1" applyFont="1" applyBorder="1" applyAlignment="1">
      <alignment horizontal="right" vertical="center"/>
    </xf>
    <xf numFmtId="3" fontId="14" fillId="0" borderId="20" xfId="0" applyNumberFormat="1" applyFont="1" applyBorder="1" applyAlignment="1">
      <alignment horizontal="right" vertical="center"/>
    </xf>
    <xf numFmtId="3" fontId="14" fillId="0" borderId="20" xfId="0" applyNumberFormat="1" applyFont="1" applyFill="1" applyBorder="1" applyAlignment="1">
      <alignment horizontal="right" vertical="center"/>
    </xf>
    <xf numFmtId="3" fontId="14" fillId="0" borderId="12" xfId="0" applyNumberFormat="1" applyFont="1" applyFill="1" applyBorder="1" applyAlignment="1">
      <alignment horizontal="right" vertical="center"/>
    </xf>
    <xf numFmtId="3" fontId="14" fillId="0" borderId="26" xfId="0" applyNumberFormat="1" applyFont="1" applyBorder="1" applyAlignment="1">
      <alignment horizontal="right" vertical="center"/>
    </xf>
    <xf numFmtId="3" fontId="14" fillId="0" borderId="25" xfId="0" applyNumberFormat="1" applyFont="1" applyBorder="1" applyAlignment="1">
      <alignment horizontal="right" vertical="center"/>
    </xf>
    <xf numFmtId="3" fontId="14" fillId="0" borderId="33" xfId="0" applyNumberFormat="1" applyFont="1" applyBorder="1" applyAlignment="1">
      <alignment horizontal="right" vertical="center"/>
    </xf>
    <xf numFmtId="3" fontId="20" fillId="0" borderId="34" xfId="0" applyNumberFormat="1" applyFont="1" applyBorder="1" applyAlignment="1">
      <alignment horizontal="center" vertical="center"/>
    </xf>
    <xf numFmtId="3" fontId="14" fillId="0" borderId="16" xfId="0" applyNumberFormat="1" applyFont="1" applyBorder="1" applyAlignment="1">
      <alignment horizontal="right" vertical="center"/>
    </xf>
    <xf numFmtId="3" fontId="14" fillId="0" borderId="35" xfId="0" applyNumberFormat="1" applyFont="1" applyBorder="1" applyAlignment="1">
      <alignment horizontal="right" vertical="center"/>
    </xf>
    <xf numFmtId="3" fontId="14" fillId="0" borderId="17" xfId="0" applyNumberFormat="1" applyFont="1" applyBorder="1" applyAlignment="1">
      <alignment horizontal="right" vertical="center"/>
    </xf>
    <xf numFmtId="3" fontId="14" fillId="0" borderId="36" xfId="0" applyNumberFormat="1" applyFont="1" applyFill="1" applyBorder="1" applyAlignment="1">
      <alignment vertical="center"/>
    </xf>
    <xf numFmtId="3" fontId="20" fillId="0" borderId="6" xfId="0" applyNumberFormat="1" applyFont="1" applyBorder="1" applyAlignment="1">
      <alignment horizontal="center" vertical="center"/>
    </xf>
    <xf numFmtId="3" fontId="14" fillId="0" borderId="37" xfId="0" applyNumberFormat="1" applyFont="1" applyBorder="1" applyAlignment="1">
      <alignment vertical="center"/>
    </xf>
    <xf numFmtId="3" fontId="14" fillId="0" borderId="9" xfId="0" applyNumberFormat="1" applyFont="1" applyBorder="1" applyAlignment="1">
      <alignment horizontal="right" vertical="center"/>
    </xf>
    <xf numFmtId="4" fontId="14" fillId="0" borderId="13" xfId="0" applyNumberFormat="1" applyFont="1" applyBorder="1" applyAlignment="1">
      <alignment horizontal="right" vertical="center"/>
    </xf>
    <xf numFmtId="3" fontId="14" fillId="0" borderId="13" xfId="0" applyNumberFormat="1" applyFont="1" applyBorder="1" applyAlignment="1">
      <alignment horizontal="right" vertical="center"/>
    </xf>
    <xf numFmtId="4" fontId="14" fillId="0" borderId="10" xfId="0" applyNumberFormat="1" applyFont="1" applyBorder="1" applyAlignment="1">
      <alignment horizontal="right" vertical="center"/>
    </xf>
    <xf numFmtId="0" fontId="22" fillId="0" borderId="32" xfId="18" applyFont="1" applyBorder="1" applyAlignment="1" applyProtection="1">
      <alignment horizontal="center" vertical="center"/>
      <protection/>
    </xf>
    <xf numFmtId="0" fontId="22" fillId="0" borderId="12" xfId="18" applyFont="1" applyBorder="1" applyAlignment="1" applyProtection="1">
      <alignment horizontal="center" vertical="center"/>
      <protection/>
    </xf>
    <xf numFmtId="0" fontId="23" fillId="0" borderId="12" xfId="18" applyFont="1" applyBorder="1" applyAlignment="1" applyProtection="1">
      <alignment horizontal="center" vertical="center"/>
      <protection/>
    </xf>
    <xf numFmtId="0" fontId="22" fillId="0" borderId="12" xfId="18" applyFont="1" applyBorder="1" applyAlignment="1" applyProtection="1">
      <alignment horizontal="center" vertical="center" wrapText="1"/>
      <protection/>
    </xf>
    <xf numFmtId="0" fontId="23" fillId="0" borderId="30" xfId="18" applyFont="1" applyBorder="1" applyAlignment="1" applyProtection="1">
      <alignment horizontal="center" vertical="center" wrapText="1"/>
      <protection/>
    </xf>
    <xf numFmtId="0" fontId="0" fillId="0" borderId="12" xfId="0" applyFont="1" applyBorder="1" applyAlignment="1">
      <alignment horizontal="center"/>
    </xf>
    <xf numFmtId="0" fontId="0" fillId="0" borderId="38" xfId="0" applyFont="1" applyBorder="1" applyAlignment="1">
      <alignment horizont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39" xfId="0" applyFont="1" applyBorder="1" applyAlignment="1">
      <alignment horizontal="center" vertical="center"/>
    </xf>
    <xf numFmtId="0" fontId="23" fillId="0" borderId="7" xfId="0" applyFont="1" applyBorder="1" applyAlignment="1">
      <alignment/>
    </xf>
    <xf numFmtId="3" fontId="14" fillId="0" borderId="27" xfId="0" applyNumberFormat="1" applyFont="1" applyBorder="1" applyAlignment="1">
      <alignment horizontal="right" vertical="center"/>
    </xf>
    <xf numFmtId="3" fontId="14" fillId="0" borderId="18" xfId="0" applyNumberFormat="1" applyFont="1" applyBorder="1" applyAlignment="1">
      <alignment horizontal="right" vertical="center"/>
    </xf>
    <xf numFmtId="0" fontId="23" fillId="0" borderId="12" xfId="18" applyFont="1" applyBorder="1" applyAlignment="1" applyProtection="1">
      <alignment horizontal="center" vertical="center" wrapText="1"/>
      <protection/>
    </xf>
    <xf numFmtId="0" fontId="0" fillId="0" borderId="12" xfId="0" applyFont="1" applyBorder="1" applyAlignment="1">
      <alignment/>
    </xf>
    <xf numFmtId="0" fontId="11" fillId="0" borderId="12" xfId="0" applyFont="1" applyBorder="1" applyAlignment="1">
      <alignment horizontal="center"/>
    </xf>
    <xf numFmtId="0" fontId="0" fillId="0" borderId="27" xfId="0" applyFont="1" applyBorder="1" applyAlignment="1">
      <alignment horizontal="center"/>
    </xf>
    <xf numFmtId="0" fontId="0" fillId="0" borderId="18" xfId="0" applyFont="1" applyBorder="1" applyAlignment="1">
      <alignment horizontal="center" vertical="center"/>
    </xf>
    <xf numFmtId="3" fontId="20" fillId="0" borderId="25" xfId="0" applyNumberFormat="1" applyFont="1" applyBorder="1" applyAlignment="1">
      <alignment horizontal="right" vertical="center"/>
    </xf>
    <xf numFmtId="3" fontId="20" fillId="0" borderId="25" xfId="0" applyNumberFormat="1" applyFont="1" applyBorder="1" applyAlignment="1">
      <alignment horizontal="center" vertical="center"/>
    </xf>
    <xf numFmtId="3" fontId="14" fillId="0" borderId="12" xfId="0" applyNumberFormat="1" applyFont="1" applyBorder="1" applyAlignment="1">
      <alignment horizontal="center" vertical="center"/>
    </xf>
    <xf numFmtId="3" fontId="14" fillId="0" borderId="14" xfId="0" applyNumberFormat="1" applyFont="1" applyBorder="1" applyAlignment="1">
      <alignment horizontal="right" vertical="center"/>
    </xf>
    <xf numFmtId="3" fontId="14" fillId="0" borderId="21" xfId="0" applyNumberFormat="1" applyFont="1" applyBorder="1" applyAlignment="1">
      <alignment horizontal="right" vertical="center"/>
    </xf>
    <xf numFmtId="3" fontId="14" fillId="0" borderId="22" xfId="0" applyNumberFormat="1" applyFont="1" applyBorder="1" applyAlignment="1">
      <alignment horizontal="right" vertical="center"/>
    </xf>
    <xf numFmtId="3" fontId="14" fillId="0" borderId="23" xfId="0" applyNumberFormat="1" applyFont="1" applyBorder="1" applyAlignment="1">
      <alignment horizontal="right" vertical="center"/>
    </xf>
    <xf numFmtId="4" fontId="14" fillId="0" borderId="20" xfId="0" applyNumberFormat="1" applyFont="1" applyBorder="1" applyAlignment="1">
      <alignment horizontal="right" vertical="center"/>
    </xf>
    <xf numFmtId="4" fontId="14" fillId="0" borderId="24" xfId="0" applyNumberFormat="1" applyFont="1" applyBorder="1" applyAlignment="1">
      <alignment horizontal="right" vertical="center"/>
    </xf>
    <xf numFmtId="4" fontId="14" fillId="0" borderId="1" xfId="0" applyNumberFormat="1" applyFont="1" applyBorder="1" applyAlignment="1">
      <alignment horizontal="right" vertical="center"/>
    </xf>
    <xf numFmtId="4" fontId="14" fillId="0" borderId="20" xfId="0" applyNumberFormat="1" applyFont="1" applyBorder="1" applyAlignment="1">
      <alignment vertical="center"/>
    </xf>
    <xf numFmtId="0" fontId="0" fillId="0" borderId="38" xfId="0" applyFont="1" applyBorder="1" applyAlignment="1">
      <alignment horizontal="center" vertical="center"/>
    </xf>
    <xf numFmtId="0" fontId="6" fillId="0" borderId="1" xfId="18" applyFont="1" applyBorder="1" applyAlignment="1" applyProtection="1">
      <alignment vertical="center" wrapText="1"/>
      <protection/>
    </xf>
    <xf numFmtId="0" fontId="2" fillId="0" borderId="15" xfId="18" applyFont="1" applyBorder="1" applyAlignment="1" applyProtection="1">
      <alignment vertical="center" wrapText="1"/>
      <protection/>
    </xf>
    <xf numFmtId="0" fontId="23" fillId="0" borderId="0" xfId="0" applyFont="1" applyAlignment="1">
      <alignment/>
    </xf>
    <xf numFmtId="0" fontId="24" fillId="0" borderId="9" xfId="0" applyFont="1" applyBorder="1" applyAlignment="1">
      <alignment horizontal="center"/>
    </xf>
    <xf numFmtId="0" fontId="22" fillId="0" borderId="32" xfId="18" applyFont="1" applyBorder="1" applyAlignment="1" applyProtection="1">
      <alignment horizontal="center" vertical="center"/>
      <protection/>
    </xf>
    <xf numFmtId="0" fontId="22" fillId="0" borderId="12" xfId="18" applyFont="1" applyBorder="1" applyAlignment="1" applyProtection="1">
      <alignment horizontal="center" vertical="center"/>
      <protection/>
    </xf>
    <xf numFmtId="0" fontId="23" fillId="0" borderId="12" xfId="18" applyFont="1" applyBorder="1" applyAlignment="1" applyProtection="1">
      <alignment horizontal="center" vertical="center"/>
      <protection/>
    </xf>
    <xf numFmtId="0" fontId="22" fillId="0" borderId="12" xfId="18" applyFont="1" applyBorder="1" applyAlignment="1" applyProtection="1">
      <alignment horizontal="center" vertical="center" wrapText="1"/>
      <protection/>
    </xf>
    <xf numFmtId="0" fontId="23" fillId="0" borderId="12" xfId="18" applyFont="1" applyBorder="1" applyAlignment="1" applyProtection="1">
      <alignment horizontal="center" vertical="center" wrapText="1"/>
      <protection/>
    </xf>
    <xf numFmtId="0" fontId="23" fillId="0" borderId="12" xfId="0" applyFont="1" applyBorder="1" applyAlignment="1">
      <alignment/>
    </xf>
    <xf numFmtId="0" fontId="22" fillId="0" borderId="30" xfId="18" applyFont="1" applyBorder="1" applyAlignment="1" applyProtection="1">
      <alignment horizontal="center" vertical="center"/>
      <protection/>
    </xf>
    <xf numFmtId="0" fontId="23" fillId="0" borderId="38" xfId="0" applyFont="1" applyBorder="1" applyAlignment="1">
      <alignment horizontal="center" vertical="center"/>
    </xf>
    <xf numFmtId="0" fontId="23" fillId="0" borderId="30" xfId="0" applyFont="1" applyBorder="1" applyAlignment="1">
      <alignment horizontal="center" vertical="center"/>
    </xf>
    <xf numFmtId="0" fontId="22" fillId="0" borderId="12" xfId="0" applyFont="1" applyBorder="1" applyAlignment="1">
      <alignment horizontal="center"/>
    </xf>
    <xf numFmtId="0" fontId="23" fillId="0" borderId="12" xfId="0" applyFont="1" applyBorder="1" applyAlignment="1">
      <alignment horizontal="center"/>
    </xf>
    <xf numFmtId="0" fontId="23" fillId="0" borderId="30" xfId="0" applyFont="1" applyBorder="1" applyAlignment="1">
      <alignment horizontal="center"/>
    </xf>
    <xf numFmtId="0" fontId="23" fillId="0" borderId="27" xfId="0" applyFont="1" applyBorder="1" applyAlignment="1">
      <alignment horizontal="center"/>
    </xf>
    <xf numFmtId="0" fontId="23" fillId="0" borderId="32" xfId="0" applyFont="1" applyBorder="1" applyAlignment="1">
      <alignment horizontal="center"/>
    </xf>
    <xf numFmtId="0" fontId="23" fillId="0" borderId="12" xfId="0" applyFont="1" applyBorder="1" applyAlignment="1">
      <alignment horizontal="center" vertical="center"/>
    </xf>
    <xf numFmtId="0" fontId="23" fillId="0" borderId="32" xfId="0" applyFont="1" applyBorder="1" applyAlignment="1">
      <alignment horizontal="center" vertical="center"/>
    </xf>
    <xf numFmtId="0" fontId="23" fillId="0" borderId="27" xfId="0" applyFont="1" applyBorder="1" applyAlignment="1">
      <alignment horizontal="center" vertical="center"/>
    </xf>
    <xf numFmtId="0" fontId="23" fillId="0" borderId="39" xfId="0" applyFont="1" applyBorder="1" applyAlignment="1">
      <alignment horizontal="center" vertical="center"/>
    </xf>
    <xf numFmtId="0" fontId="5" fillId="0" borderId="9" xfId="0" applyFont="1" applyBorder="1" applyAlignment="1">
      <alignment/>
    </xf>
    <xf numFmtId="0" fontId="25" fillId="0" borderId="0" xfId="0" applyFont="1" applyAlignment="1">
      <alignment/>
    </xf>
    <xf numFmtId="3" fontId="14" fillId="0" borderId="24" xfId="0" applyNumberFormat="1" applyFont="1" applyBorder="1" applyAlignment="1">
      <alignment horizontal="center" vertical="center"/>
    </xf>
    <xf numFmtId="0" fontId="0" fillId="0" borderId="32" xfId="0" applyFont="1" applyBorder="1" applyAlignment="1">
      <alignment horizontal="center" vertical="center"/>
    </xf>
    <xf numFmtId="0" fontId="9" fillId="0" borderId="0" xfId="0" applyFont="1" applyAlignment="1">
      <alignment horizontal="center"/>
    </xf>
    <xf numFmtId="0" fontId="0" fillId="0" borderId="40" xfId="0" applyBorder="1" applyAlignment="1">
      <alignment horizontal="center" vertical="center" wrapText="1"/>
    </xf>
    <xf numFmtId="0" fontId="0" fillId="0" borderId="5" xfId="0" applyBorder="1" applyAlignment="1">
      <alignment horizontal="center" vertical="center" wrapText="1"/>
    </xf>
    <xf numFmtId="0" fontId="0" fillId="0" borderId="41" xfId="0" applyBorder="1" applyAlignment="1">
      <alignment horizontal="center" vertical="center" wrapText="1"/>
    </xf>
    <xf numFmtId="0" fontId="0" fillId="0" borderId="3" xfId="0" applyBorder="1" applyAlignment="1">
      <alignment horizontal="center" vertical="center" wrapText="1"/>
    </xf>
    <xf numFmtId="0" fontId="0" fillId="0" borderId="4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3" xfId="0" applyBorder="1" applyAlignment="1">
      <alignment horizontal="center" vertical="center" wrapText="1"/>
    </xf>
    <xf numFmtId="0" fontId="0" fillId="0" borderId="37" xfId="0" applyBorder="1" applyAlignment="1">
      <alignment horizontal="center" vertical="center" wrapText="1"/>
    </xf>
    <xf numFmtId="0" fontId="0" fillId="0" borderId="0" xfId="0" applyAlignment="1">
      <alignment horizontal="center"/>
    </xf>
    <xf numFmtId="0" fontId="0" fillId="0" borderId="21" xfId="0" applyBorder="1" applyAlignment="1">
      <alignment horizontal="center" vertical="center" wrapText="1"/>
    </xf>
    <xf numFmtId="0" fontId="0" fillId="0" borderId="39" xfId="0" applyBorder="1" applyAlignment="1">
      <alignment horizontal="center" vertical="center" wrapText="1"/>
    </xf>
    <xf numFmtId="0" fontId="0" fillId="0" borderId="2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10" fillId="0" borderId="0" xfId="0" applyFont="1" applyAlignment="1">
      <alignment horizontal="left"/>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44" xfId="0" applyBorder="1" applyAlignment="1">
      <alignment horizontal="center" vertical="center" wrapText="1"/>
    </xf>
    <xf numFmtId="0" fontId="23" fillId="0" borderId="9" xfId="0" applyFont="1" applyBorder="1" applyAlignment="1">
      <alignment horizontal="center" vertical="center" wrapText="1"/>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02"/>
  <sheetViews>
    <sheetView showGridLines="0" tabSelected="1" view="pageBreakPreview" zoomScale="80" zoomScaleNormal="80" zoomScaleSheetLayoutView="80" workbookViewId="0" topLeftCell="B64">
      <selection activeCell="E65" sqref="E65"/>
    </sheetView>
  </sheetViews>
  <sheetFormatPr defaultColWidth="9.00390625" defaultRowHeight="12.75"/>
  <cols>
    <col min="1" max="1" width="2.875" style="0" hidden="1" customWidth="1"/>
    <col min="2" max="2" width="10.00390625" style="0" customWidth="1"/>
    <col min="3" max="3" width="57.375" style="14" customWidth="1"/>
    <col min="4" max="4" width="11.625" style="0" customWidth="1"/>
    <col min="5" max="5" width="14.625" style="0" customWidth="1"/>
    <col min="6" max="6" width="11.125" style="0" customWidth="1"/>
    <col min="7" max="7" width="14.625" style="0" customWidth="1"/>
    <col min="8" max="8" width="2.00390625" style="0" customWidth="1"/>
  </cols>
  <sheetData>
    <row r="2" spans="5:6" ht="18">
      <c r="E2" s="22" t="s">
        <v>1</v>
      </c>
      <c r="F2" s="24"/>
    </row>
    <row r="3" spans="5:6" ht="19.5" customHeight="1">
      <c r="E3" s="22" t="s">
        <v>0</v>
      </c>
      <c r="F3" s="24"/>
    </row>
    <row r="4" spans="5:6" ht="22.5" customHeight="1">
      <c r="E4" s="22" t="s">
        <v>140</v>
      </c>
      <c r="F4" s="24"/>
    </row>
    <row r="5" spans="4:6" ht="12.75">
      <c r="D5" s="1"/>
      <c r="E5" s="1"/>
      <c r="F5" s="1"/>
    </row>
    <row r="6" spans="3:4" ht="25.5" customHeight="1">
      <c r="C6" s="192" t="s">
        <v>92</v>
      </c>
      <c r="D6" s="192"/>
    </row>
    <row r="7" ht="12.75">
      <c r="F7" s="1"/>
    </row>
    <row r="8" ht="12.75">
      <c r="G8" s="1" t="s">
        <v>100</v>
      </c>
    </row>
    <row r="9" ht="13.5" thickBot="1"/>
    <row r="10" spans="2:7" ht="13.5" customHeight="1">
      <c r="B10" s="195" t="s">
        <v>58</v>
      </c>
      <c r="C10" s="197" t="s">
        <v>59</v>
      </c>
      <c r="D10" s="195" t="s">
        <v>60</v>
      </c>
      <c r="E10" s="199" t="s">
        <v>61</v>
      </c>
      <c r="F10" s="200"/>
      <c r="G10" s="193" t="s">
        <v>62</v>
      </c>
    </row>
    <row r="11" spans="2:7" ht="54" customHeight="1" thickBot="1">
      <c r="B11" s="196"/>
      <c r="C11" s="198"/>
      <c r="D11" s="196"/>
      <c r="E11" s="11" t="s">
        <v>62</v>
      </c>
      <c r="F11" s="11" t="s">
        <v>63</v>
      </c>
      <c r="G11" s="194"/>
    </row>
    <row r="12" spans="2:7" ht="23.25" customHeight="1" thickBot="1">
      <c r="B12" s="41">
        <v>1</v>
      </c>
      <c r="C12" s="39">
        <v>2</v>
      </c>
      <c r="D12" s="37">
        <v>3</v>
      </c>
      <c r="E12" s="38">
        <v>4</v>
      </c>
      <c r="F12" s="38">
        <v>5</v>
      </c>
      <c r="G12" s="39">
        <v>6</v>
      </c>
    </row>
    <row r="13" spans="2:7" ht="21" customHeight="1">
      <c r="B13" s="101">
        <v>10000000</v>
      </c>
      <c r="C13" s="7" t="s">
        <v>8</v>
      </c>
      <c r="D13" s="67">
        <f>D14+D21+D25+D31</f>
        <v>493371100</v>
      </c>
      <c r="E13" s="68">
        <f>E19+E25</f>
        <v>13980000</v>
      </c>
      <c r="F13" s="69" t="s">
        <v>64</v>
      </c>
      <c r="G13" s="70">
        <f>SUM(D13:E13)</f>
        <v>507351100</v>
      </c>
    </row>
    <row r="14" spans="2:7" ht="31.5">
      <c r="B14" s="102">
        <v>11000000</v>
      </c>
      <c r="C14" s="2" t="s">
        <v>9</v>
      </c>
      <c r="D14" s="71">
        <f>D15+D16</f>
        <v>389983100</v>
      </c>
      <c r="E14" s="72" t="s">
        <v>64</v>
      </c>
      <c r="F14" s="72" t="s">
        <v>64</v>
      </c>
      <c r="G14" s="66">
        <f>D14</f>
        <v>389983100</v>
      </c>
    </row>
    <row r="15" spans="2:7" ht="18.75" customHeight="1">
      <c r="B15" s="102">
        <v>11010000</v>
      </c>
      <c r="C15" s="3" t="s">
        <v>91</v>
      </c>
      <c r="D15" s="71">
        <f>385387000-4403900</f>
        <v>380983100</v>
      </c>
      <c r="E15" s="72" t="s">
        <v>64</v>
      </c>
      <c r="F15" s="72" t="s">
        <v>64</v>
      </c>
      <c r="G15" s="66">
        <f>D15</f>
        <v>380983100</v>
      </c>
    </row>
    <row r="16" spans="2:7" ht="15.75">
      <c r="B16" s="102">
        <v>11020000</v>
      </c>
      <c r="C16" s="3" t="s">
        <v>10</v>
      </c>
      <c r="D16" s="71">
        <f>SUM(D17:D18)</f>
        <v>9000000</v>
      </c>
      <c r="E16" s="72" t="s">
        <v>64</v>
      </c>
      <c r="F16" s="72" t="s">
        <v>64</v>
      </c>
      <c r="G16" s="66">
        <f>D16</f>
        <v>9000000</v>
      </c>
    </row>
    <row r="17" spans="2:7" ht="31.5" customHeight="1" hidden="1">
      <c r="B17" s="103">
        <v>11020100</v>
      </c>
      <c r="C17" s="4" t="s">
        <v>11</v>
      </c>
      <c r="D17" s="71"/>
      <c r="E17" s="73" t="s">
        <v>64</v>
      </c>
      <c r="F17" s="73" t="s">
        <v>64</v>
      </c>
      <c r="G17" s="66">
        <f>D17</f>
        <v>0</v>
      </c>
    </row>
    <row r="18" spans="2:7" ht="31.5">
      <c r="B18" s="103">
        <v>11020200</v>
      </c>
      <c r="C18" s="4" t="s">
        <v>12</v>
      </c>
      <c r="D18" s="71">
        <v>9000000</v>
      </c>
      <c r="E18" s="72" t="s">
        <v>64</v>
      </c>
      <c r="F18" s="72" t="s">
        <v>64</v>
      </c>
      <c r="G18" s="66">
        <f>D18</f>
        <v>9000000</v>
      </c>
    </row>
    <row r="19" spans="2:7" ht="15.75">
      <c r="B19" s="102">
        <v>12000000</v>
      </c>
      <c r="C19" s="2" t="s">
        <v>13</v>
      </c>
      <c r="D19" s="72" t="s">
        <v>64</v>
      </c>
      <c r="E19" s="74">
        <f>E20</f>
        <v>13700000</v>
      </c>
      <c r="F19" s="72" t="s">
        <v>64</v>
      </c>
      <c r="G19" s="66">
        <f>SUM(D19:E19)</f>
        <v>13700000</v>
      </c>
    </row>
    <row r="20" spans="2:7" ht="31.5">
      <c r="B20" s="102">
        <v>12020000</v>
      </c>
      <c r="C20" s="3" t="s">
        <v>14</v>
      </c>
      <c r="D20" s="72" t="s">
        <v>64</v>
      </c>
      <c r="E20" s="74">
        <f>11500000+2200000</f>
        <v>13700000</v>
      </c>
      <c r="F20" s="72" t="s">
        <v>64</v>
      </c>
      <c r="G20" s="66">
        <f>E20</f>
        <v>13700000</v>
      </c>
    </row>
    <row r="21" spans="2:7" ht="31.5">
      <c r="B21" s="102">
        <v>13000000</v>
      </c>
      <c r="C21" s="2" t="s">
        <v>15</v>
      </c>
      <c r="D21" s="71">
        <f>SUM(D22:D24)</f>
        <v>40740000</v>
      </c>
      <c r="E21" s="72" t="s">
        <v>64</v>
      </c>
      <c r="F21" s="72" t="s">
        <v>64</v>
      </c>
      <c r="G21" s="66">
        <f>D21</f>
        <v>40740000</v>
      </c>
    </row>
    <row r="22" spans="2:7" ht="15.75" hidden="1">
      <c r="B22" s="137">
        <v>13010000</v>
      </c>
      <c r="C22" s="4" t="s">
        <v>101</v>
      </c>
      <c r="D22" s="71"/>
      <c r="E22" s="72"/>
      <c r="F22" s="72"/>
      <c r="G22" s="66"/>
    </row>
    <row r="23" spans="2:7" ht="15.75" hidden="1">
      <c r="B23" s="137">
        <v>13030000</v>
      </c>
      <c r="C23" s="20" t="s">
        <v>65</v>
      </c>
      <c r="D23" s="71"/>
      <c r="E23" s="72"/>
      <c r="F23" s="72"/>
      <c r="G23" s="66"/>
    </row>
    <row r="24" spans="2:7" ht="15.75">
      <c r="B24" s="102">
        <v>13050000</v>
      </c>
      <c r="C24" s="3" t="s">
        <v>16</v>
      </c>
      <c r="D24" s="71">
        <v>40740000</v>
      </c>
      <c r="E24" s="72" t="s">
        <v>64</v>
      </c>
      <c r="F24" s="72" t="s">
        <v>64</v>
      </c>
      <c r="G24" s="66">
        <f>D24</f>
        <v>40740000</v>
      </c>
    </row>
    <row r="25" spans="2:7" ht="15.75">
      <c r="B25" s="102">
        <v>14000000</v>
      </c>
      <c r="C25" s="2" t="s">
        <v>17</v>
      </c>
      <c r="D25" s="71">
        <f>D26+D27+D28+D29</f>
        <v>17163000</v>
      </c>
      <c r="E25" s="74">
        <f>E30</f>
        <v>280000</v>
      </c>
      <c r="F25" s="72" t="s">
        <v>64</v>
      </c>
      <c r="G25" s="66">
        <f>SUM(D25:E25)</f>
        <v>17443000</v>
      </c>
    </row>
    <row r="26" spans="2:7" ht="15.75" customHeight="1" hidden="1">
      <c r="B26" s="103">
        <v>14060100</v>
      </c>
      <c r="C26" s="4" t="s">
        <v>18</v>
      </c>
      <c r="D26" s="71"/>
      <c r="E26" s="73" t="s">
        <v>64</v>
      </c>
      <c r="F26" s="73" t="s">
        <v>64</v>
      </c>
      <c r="G26" s="66">
        <f>D26</f>
        <v>0</v>
      </c>
    </row>
    <row r="27" spans="2:7" ht="15.75" customHeight="1" hidden="1">
      <c r="B27" s="103">
        <v>14060200</v>
      </c>
      <c r="C27" s="4" t="s">
        <v>19</v>
      </c>
      <c r="D27" s="71"/>
      <c r="E27" s="73" t="s">
        <v>64</v>
      </c>
      <c r="F27" s="73" t="s">
        <v>64</v>
      </c>
      <c r="G27" s="66">
        <f>D27</f>
        <v>0</v>
      </c>
    </row>
    <row r="28" spans="2:7" ht="31.5">
      <c r="B28" s="103">
        <v>14060300</v>
      </c>
      <c r="C28" s="4" t="s">
        <v>20</v>
      </c>
      <c r="D28" s="71">
        <v>513000</v>
      </c>
      <c r="E28" s="72" t="s">
        <v>64</v>
      </c>
      <c r="F28" s="72" t="s">
        <v>64</v>
      </c>
      <c r="G28" s="66">
        <f>D28</f>
        <v>513000</v>
      </c>
    </row>
    <row r="29" spans="2:7" ht="31.5">
      <c r="B29" s="102">
        <v>14070000</v>
      </c>
      <c r="C29" s="3" t="s">
        <v>22</v>
      </c>
      <c r="D29" s="75">
        <v>16650000</v>
      </c>
      <c r="E29" s="72" t="s">
        <v>64</v>
      </c>
      <c r="F29" s="72" t="s">
        <v>64</v>
      </c>
      <c r="G29" s="66">
        <f>D29</f>
        <v>16650000</v>
      </c>
    </row>
    <row r="30" spans="2:7" ht="47.25">
      <c r="B30" s="103">
        <v>14071500</v>
      </c>
      <c r="C30" s="4" t="s">
        <v>23</v>
      </c>
      <c r="D30" s="72" t="s">
        <v>64</v>
      </c>
      <c r="E30" s="74">
        <v>280000</v>
      </c>
      <c r="F30" s="72" t="s">
        <v>64</v>
      </c>
      <c r="G30" s="66">
        <f>E30</f>
        <v>280000</v>
      </c>
    </row>
    <row r="31" spans="2:7" ht="15.75">
      <c r="B31" s="102">
        <v>16000000</v>
      </c>
      <c r="C31" s="2" t="s">
        <v>79</v>
      </c>
      <c r="D31" s="71">
        <f>D32+D33+D34</f>
        <v>45485000</v>
      </c>
      <c r="E31" s="72" t="s">
        <v>64</v>
      </c>
      <c r="F31" s="72" t="s">
        <v>64</v>
      </c>
      <c r="G31" s="66">
        <f>D31</f>
        <v>45485000</v>
      </c>
    </row>
    <row r="32" spans="2:7" ht="15.75">
      <c r="B32" s="102">
        <v>16010000</v>
      </c>
      <c r="C32" s="3" t="s">
        <v>25</v>
      </c>
      <c r="D32" s="71">
        <f>14790000</f>
        <v>14790000</v>
      </c>
      <c r="E32" s="72" t="s">
        <v>64</v>
      </c>
      <c r="F32" s="72" t="s">
        <v>64</v>
      </c>
      <c r="G32" s="66">
        <f>D32</f>
        <v>14790000</v>
      </c>
    </row>
    <row r="33" spans="2:7" ht="15.75" customHeight="1" hidden="1">
      <c r="B33" s="102">
        <v>16040000</v>
      </c>
      <c r="C33" s="3" t="s">
        <v>26</v>
      </c>
      <c r="D33" s="71"/>
      <c r="E33" s="73" t="s">
        <v>64</v>
      </c>
      <c r="F33" s="73" t="s">
        <v>64</v>
      </c>
      <c r="G33" s="66">
        <f>D33</f>
        <v>0</v>
      </c>
    </row>
    <row r="34" spans="2:7" ht="31.5">
      <c r="B34" s="102">
        <v>16050000</v>
      </c>
      <c r="C34" s="3" t="s">
        <v>27</v>
      </c>
      <c r="D34" s="71">
        <v>30695000</v>
      </c>
      <c r="E34" s="72" t="s">
        <v>64</v>
      </c>
      <c r="F34" s="72" t="s">
        <v>64</v>
      </c>
      <c r="G34" s="66">
        <f>D34</f>
        <v>30695000</v>
      </c>
    </row>
    <row r="35" spans="2:7" ht="18" customHeight="1">
      <c r="B35" s="102">
        <v>20000000</v>
      </c>
      <c r="C35" s="5" t="s">
        <v>28</v>
      </c>
      <c r="D35" s="71">
        <f>D36+D42+D46+D49</f>
        <v>18875300</v>
      </c>
      <c r="E35" s="74">
        <f>E49+E56</f>
        <v>3799938</v>
      </c>
      <c r="F35" s="74">
        <f>F49</f>
        <v>80000</v>
      </c>
      <c r="G35" s="66">
        <f>SUM(D35:E35)</f>
        <v>22675238</v>
      </c>
    </row>
    <row r="36" spans="2:7" ht="15.75" customHeight="1">
      <c r="B36" s="102">
        <v>21000000</v>
      </c>
      <c r="C36" s="2" t="s">
        <v>29</v>
      </c>
      <c r="D36" s="71">
        <f>D37</f>
        <v>1785400</v>
      </c>
      <c r="E36" s="74">
        <f>E41</f>
        <v>0</v>
      </c>
      <c r="F36" s="74">
        <f>F41</f>
        <v>0</v>
      </c>
      <c r="G36" s="66">
        <f>SUM(D36:E36)</f>
        <v>1785400</v>
      </c>
    </row>
    <row r="37" spans="2:7" ht="67.5" customHeight="1">
      <c r="B37" s="102">
        <v>21010000</v>
      </c>
      <c r="C37" s="42" t="s">
        <v>139</v>
      </c>
      <c r="D37" s="76">
        <f>D38</f>
        <v>1785400</v>
      </c>
      <c r="E37" s="72" t="s">
        <v>64</v>
      </c>
      <c r="F37" s="72" t="s">
        <v>64</v>
      </c>
      <c r="G37" s="66">
        <f>D37</f>
        <v>1785400</v>
      </c>
    </row>
    <row r="38" spans="2:7" ht="60" customHeight="1">
      <c r="B38" s="103">
        <v>21010300</v>
      </c>
      <c r="C38" s="4" t="s">
        <v>108</v>
      </c>
      <c r="D38" s="71">
        <v>1785400</v>
      </c>
      <c r="E38" s="72" t="s">
        <v>64</v>
      </c>
      <c r="F38" s="72" t="s">
        <v>64</v>
      </c>
      <c r="G38" s="66">
        <f>D38</f>
        <v>1785400</v>
      </c>
    </row>
    <row r="39" spans="2:7" ht="15.75" customHeight="1" hidden="1">
      <c r="B39" s="102">
        <v>21030000</v>
      </c>
      <c r="C39" s="3" t="s">
        <v>30</v>
      </c>
      <c r="D39" s="71"/>
      <c r="E39" s="74" t="s">
        <v>64</v>
      </c>
      <c r="F39" s="73" t="s">
        <v>64</v>
      </c>
      <c r="G39" s="66">
        <f>D39</f>
        <v>0</v>
      </c>
    </row>
    <row r="40" spans="2:7" ht="47.25" customHeight="1" hidden="1">
      <c r="B40" s="102">
        <v>21040000</v>
      </c>
      <c r="C40" s="3" t="s">
        <v>31</v>
      </c>
      <c r="D40" s="71"/>
      <c r="E40" s="73" t="s">
        <v>64</v>
      </c>
      <c r="F40" s="73" t="s">
        <v>64</v>
      </c>
      <c r="G40" s="66">
        <f>SUM(D40:E40)</f>
        <v>0</v>
      </c>
    </row>
    <row r="41" spans="2:7" ht="48.75" customHeight="1" hidden="1">
      <c r="B41" s="103">
        <v>21050400</v>
      </c>
      <c r="C41" s="4" t="s">
        <v>32</v>
      </c>
      <c r="D41" s="72" t="s">
        <v>64</v>
      </c>
      <c r="E41" s="74">
        <f>F41</f>
        <v>0</v>
      </c>
      <c r="F41" s="74"/>
      <c r="G41" s="66">
        <f>SUM(D41:E41)</f>
        <v>0</v>
      </c>
    </row>
    <row r="42" spans="2:7" ht="31.5">
      <c r="B42" s="102">
        <v>22000000</v>
      </c>
      <c r="C42" s="2" t="s">
        <v>33</v>
      </c>
      <c r="D42" s="71">
        <f>D43+D44+D45</f>
        <v>16760000</v>
      </c>
      <c r="E42" s="72" t="s">
        <v>64</v>
      </c>
      <c r="F42" s="72" t="s">
        <v>64</v>
      </c>
      <c r="G42" s="66">
        <f>D42</f>
        <v>16760000</v>
      </c>
    </row>
    <row r="43" spans="2:7" ht="15.75" customHeight="1" hidden="1">
      <c r="B43" s="102">
        <v>22020000</v>
      </c>
      <c r="C43" s="3" t="s">
        <v>34</v>
      </c>
      <c r="D43" s="71"/>
      <c r="E43" s="73" t="s">
        <v>64</v>
      </c>
      <c r="F43" s="73" t="s">
        <v>64</v>
      </c>
      <c r="G43" s="66">
        <f>D43</f>
        <v>0</v>
      </c>
    </row>
    <row r="44" spans="2:7" ht="31.5">
      <c r="B44" s="102">
        <v>22080000</v>
      </c>
      <c r="C44" s="3" t="s">
        <v>35</v>
      </c>
      <c r="D44" s="71">
        <v>14500000</v>
      </c>
      <c r="E44" s="72" t="s">
        <v>64</v>
      </c>
      <c r="F44" s="72" t="s">
        <v>64</v>
      </c>
      <c r="G44" s="66">
        <f>D44</f>
        <v>14500000</v>
      </c>
    </row>
    <row r="45" spans="2:7" ht="15.75">
      <c r="B45" s="102">
        <v>22090000</v>
      </c>
      <c r="C45" s="3" t="s">
        <v>36</v>
      </c>
      <c r="D45" s="71">
        <v>2260000</v>
      </c>
      <c r="E45" s="72" t="s">
        <v>64</v>
      </c>
      <c r="F45" s="72" t="s">
        <v>64</v>
      </c>
      <c r="G45" s="66">
        <f>D45</f>
        <v>2260000</v>
      </c>
    </row>
    <row r="46" spans="2:7" ht="15.75">
      <c r="B46" s="102">
        <v>23000000</v>
      </c>
      <c r="C46" s="2" t="s">
        <v>80</v>
      </c>
      <c r="D46" s="71">
        <f>D48</f>
        <v>200000</v>
      </c>
      <c r="E46" s="72" t="s">
        <v>64</v>
      </c>
      <c r="F46" s="72" t="s">
        <v>64</v>
      </c>
      <c r="G46" s="66">
        <f>SUM(D46:E46)</f>
        <v>200000</v>
      </c>
    </row>
    <row r="47" spans="2:7" ht="94.5" customHeight="1" hidden="1">
      <c r="B47" s="104">
        <v>23020000</v>
      </c>
      <c r="C47" s="3" t="s">
        <v>38</v>
      </c>
      <c r="D47" s="73" t="s">
        <v>64</v>
      </c>
      <c r="E47" s="74"/>
      <c r="F47" s="73" t="s">
        <v>64</v>
      </c>
      <c r="G47" s="66">
        <f>E47</f>
        <v>0</v>
      </c>
    </row>
    <row r="48" spans="2:7" ht="15.75">
      <c r="B48" s="102">
        <v>23030000</v>
      </c>
      <c r="C48" s="3" t="s">
        <v>39</v>
      </c>
      <c r="D48" s="71">
        <v>200000</v>
      </c>
      <c r="E48" s="72" t="s">
        <v>64</v>
      </c>
      <c r="F48" s="72" t="s">
        <v>64</v>
      </c>
      <c r="G48" s="66">
        <f>D48</f>
        <v>200000</v>
      </c>
    </row>
    <row r="49" spans="2:7" ht="15.75">
      <c r="B49" s="102">
        <v>24000000</v>
      </c>
      <c r="C49" s="2" t="s">
        <v>40</v>
      </c>
      <c r="D49" s="71">
        <f>D50+D51+D54</f>
        <v>129900</v>
      </c>
      <c r="E49" s="74">
        <f>E51</f>
        <v>280000</v>
      </c>
      <c r="F49" s="74">
        <f>F51</f>
        <v>80000</v>
      </c>
      <c r="G49" s="66">
        <f>SUM(D49:E49)</f>
        <v>409900</v>
      </c>
    </row>
    <row r="50" spans="2:7" ht="50.25" customHeight="1">
      <c r="B50" s="102">
        <v>24030000</v>
      </c>
      <c r="C50" s="43" t="s">
        <v>41</v>
      </c>
      <c r="D50" s="71">
        <v>18500</v>
      </c>
      <c r="E50" s="72" t="s">
        <v>64</v>
      </c>
      <c r="F50" s="72" t="s">
        <v>64</v>
      </c>
      <c r="G50" s="66">
        <f>D50</f>
        <v>18500</v>
      </c>
    </row>
    <row r="51" spans="2:7" ht="19.5" customHeight="1">
      <c r="B51" s="102">
        <v>24060000</v>
      </c>
      <c r="C51" s="43" t="s">
        <v>42</v>
      </c>
      <c r="D51" s="71">
        <f>D52</f>
        <v>111400</v>
      </c>
      <c r="E51" s="77">
        <f>E53+E55</f>
        <v>280000</v>
      </c>
      <c r="F51" s="77">
        <f>F53</f>
        <v>80000</v>
      </c>
      <c r="G51" s="66">
        <f>SUM(D51:E51)</f>
        <v>391400</v>
      </c>
    </row>
    <row r="52" spans="2:7" ht="19.5" customHeight="1">
      <c r="B52" s="105">
        <v>24060300</v>
      </c>
      <c r="C52" s="4" t="s">
        <v>42</v>
      </c>
      <c r="D52" s="77">
        <v>111400</v>
      </c>
      <c r="E52" s="72" t="s">
        <v>64</v>
      </c>
      <c r="F52" s="72" t="s">
        <v>64</v>
      </c>
      <c r="G52" s="66">
        <f>SUM(D52:E52)</f>
        <v>111400</v>
      </c>
    </row>
    <row r="53" spans="2:7" ht="30" customHeight="1">
      <c r="B53" s="106">
        <v>24110600</v>
      </c>
      <c r="C53" s="4" t="s">
        <v>43</v>
      </c>
      <c r="D53" s="78" t="s">
        <v>64</v>
      </c>
      <c r="E53" s="74">
        <f>F53</f>
        <v>80000</v>
      </c>
      <c r="F53" s="74">
        <v>80000</v>
      </c>
      <c r="G53" s="66">
        <f>E53</f>
        <v>80000</v>
      </c>
    </row>
    <row r="54" spans="2:7" ht="30" customHeight="1" hidden="1">
      <c r="B54" s="106">
        <v>24110700</v>
      </c>
      <c r="C54" s="4" t="s">
        <v>44</v>
      </c>
      <c r="D54" s="71"/>
      <c r="E54" s="73" t="s">
        <v>64</v>
      </c>
      <c r="F54" s="73" t="s">
        <v>64</v>
      </c>
      <c r="G54" s="66">
        <f>D54</f>
        <v>0</v>
      </c>
    </row>
    <row r="55" spans="2:7" ht="32.25" customHeight="1">
      <c r="B55" s="106">
        <v>24061600</v>
      </c>
      <c r="C55" s="4" t="s">
        <v>71</v>
      </c>
      <c r="D55" s="72" t="s">
        <v>64</v>
      </c>
      <c r="E55" s="74">
        <v>200000</v>
      </c>
      <c r="F55" s="72" t="s">
        <v>64</v>
      </c>
      <c r="G55" s="66">
        <f aca="true" t="shared" si="0" ref="G55:G64">E55</f>
        <v>200000</v>
      </c>
    </row>
    <row r="56" spans="2:7" ht="15.75">
      <c r="B56" s="104">
        <v>25000000</v>
      </c>
      <c r="C56" s="2" t="s">
        <v>72</v>
      </c>
      <c r="D56" s="72" t="s">
        <v>64</v>
      </c>
      <c r="E56" s="79">
        <v>3519938</v>
      </c>
      <c r="F56" s="72" t="s">
        <v>64</v>
      </c>
      <c r="G56" s="66">
        <f t="shared" si="0"/>
        <v>3519938</v>
      </c>
    </row>
    <row r="57" spans="2:7" ht="18.75">
      <c r="B57" s="104">
        <v>30000000</v>
      </c>
      <c r="C57" s="5" t="s">
        <v>73</v>
      </c>
      <c r="D57" s="72" t="s">
        <v>64</v>
      </c>
      <c r="E57" s="80">
        <f>E58+E60</f>
        <v>43500000</v>
      </c>
      <c r="F57" s="80">
        <f>F58+F60</f>
        <v>43500000</v>
      </c>
      <c r="G57" s="66">
        <f t="shared" si="0"/>
        <v>43500000</v>
      </c>
    </row>
    <row r="58" spans="2:7" ht="15.75">
      <c r="B58" s="104">
        <v>31000000</v>
      </c>
      <c r="C58" s="2" t="s">
        <v>74</v>
      </c>
      <c r="D58" s="72" t="s">
        <v>64</v>
      </c>
      <c r="E58" s="80">
        <f>E59</f>
        <v>21500000</v>
      </c>
      <c r="F58" s="80">
        <f>F59</f>
        <v>21500000</v>
      </c>
      <c r="G58" s="66">
        <f t="shared" si="0"/>
        <v>21500000</v>
      </c>
    </row>
    <row r="59" spans="2:7" ht="47.25">
      <c r="B59" s="104">
        <v>31030000</v>
      </c>
      <c r="C59" s="4" t="s">
        <v>47</v>
      </c>
      <c r="D59" s="72" t="s">
        <v>64</v>
      </c>
      <c r="E59" s="74">
        <f>F59</f>
        <v>21500000</v>
      </c>
      <c r="F59" s="79">
        <f>14000000+7500000</f>
        <v>21500000</v>
      </c>
      <c r="G59" s="66">
        <f t="shared" si="0"/>
        <v>21500000</v>
      </c>
    </row>
    <row r="60" spans="2:7" ht="31.5">
      <c r="B60" s="104">
        <v>33000000</v>
      </c>
      <c r="C60" s="2" t="s">
        <v>75</v>
      </c>
      <c r="D60" s="72" t="s">
        <v>64</v>
      </c>
      <c r="E60" s="74">
        <f>E61</f>
        <v>22000000</v>
      </c>
      <c r="F60" s="74">
        <f>F61</f>
        <v>22000000</v>
      </c>
      <c r="G60" s="66">
        <f t="shared" si="0"/>
        <v>22000000</v>
      </c>
    </row>
    <row r="61" spans="2:7" ht="15.75">
      <c r="B61" s="104">
        <v>33010000</v>
      </c>
      <c r="C61" s="4" t="s">
        <v>46</v>
      </c>
      <c r="D61" s="72" t="s">
        <v>64</v>
      </c>
      <c r="E61" s="74">
        <f>F61</f>
        <v>22000000</v>
      </c>
      <c r="F61" s="79">
        <f>16000000+6000000</f>
        <v>22000000</v>
      </c>
      <c r="G61" s="66">
        <f t="shared" si="0"/>
        <v>22000000</v>
      </c>
    </row>
    <row r="62" spans="2:7" ht="18.75">
      <c r="B62" s="102">
        <v>50000000</v>
      </c>
      <c r="C62" s="5" t="s">
        <v>76</v>
      </c>
      <c r="D62" s="72" t="s">
        <v>64</v>
      </c>
      <c r="E62" s="74">
        <f>E63+E64</f>
        <v>36612673</v>
      </c>
      <c r="F62" s="72" t="s">
        <v>64</v>
      </c>
      <c r="G62" s="66">
        <f t="shared" si="0"/>
        <v>36612673</v>
      </c>
    </row>
    <row r="63" spans="2:7" ht="31.5">
      <c r="B63" s="102">
        <v>50080000</v>
      </c>
      <c r="C63" s="3" t="s">
        <v>77</v>
      </c>
      <c r="D63" s="72" t="s">
        <v>64</v>
      </c>
      <c r="E63" s="74">
        <v>3957770</v>
      </c>
      <c r="F63" s="72" t="s">
        <v>64</v>
      </c>
      <c r="G63" s="66">
        <f t="shared" si="0"/>
        <v>3957770</v>
      </c>
    </row>
    <row r="64" spans="2:7" ht="63">
      <c r="B64" s="102">
        <v>50110000</v>
      </c>
      <c r="C64" s="3" t="s">
        <v>78</v>
      </c>
      <c r="D64" s="72" t="s">
        <v>64</v>
      </c>
      <c r="E64" s="79">
        <v>32654903</v>
      </c>
      <c r="F64" s="72" t="s">
        <v>64</v>
      </c>
      <c r="G64" s="66">
        <f t="shared" si="0"/>
        <v>32654903</v>
      </c>
    </row>
    <row r="65" spans="2:7" ht="15.75">
      <c r="B65" s="107"/>
      <c r="C65" s="15" t="s">
        <v>50</v>
      </c>
      <c r="D65" s="71">
        <f>D13+D35</f>
        <v>512246400</v>
      </c>
      <c r="E65" s="74">
        <f>E13+E35+E57+E62</f>
        <v>97892611</v>
      </c>
      <c r="F65" s="74">
        <f>F35+F57</f>
        <v>43580000</v>
      </c>
      <c r="G65" s="66">
        <f>SUM(D65:E65)</f>
        <v>610139011</v>
      </c>
    </row>
    <row r="66" spans="2:7" ht="21" customHeight="1">
      <c r="B66" s="102">
        <v>40000000</v>
      </c>
      <c r="C66" s="5" t="s">
        <v>51</v>
      </c>
      <c r="D66" s="71">
        <f>D67</f>
        <v>34435265</v>
      </c>
      <c r="E66" s="164">
        <f>E67</f>
        <v>4128769.2199999997</v>
      </c>
      <c r="F66" s="190">
        <f>F73</f>
        <v>701000</v>
      </c>
      <c r="G66" s="65">
        <f>SUM(D66:E66)</f>
        <v>38564034.22</v>
      </c>
    </row>
    <row r="67" spans="2:7" ht="18" customHeight="1">
      <c r="B67" s="102">
        <v>41000000</v>
      </c>
      <c r="C67" s="2" t="s">
        <v>52</v>
      </c>
      <c r="D67" s="71">
        <f>D68+D69+D73</f>
        <v>34435265</v>
      </c>
      <c r="E67" s="164">
        <f>E73</f>
        <v>4128769.2199999997</v>
      </c>
      <c r="F67" s="190">
        <f>F73</f>
        <v>701000</v>
      </c>
      <c r="G67" s="65">
        <f>SUM(D67:E67)</f>
        <v>38564034.22</v>
      </c>
    </row>
    <row r="68" spans="2:7" ht="18" customHeight="1" hidden="1">
      <c r="B68" s="102">
        <v>41010000</v>
      </c>
      <c r="C68" s="6" t="s">
        <v>53</v>
      </c>
      <c r="D68" s="71"/>
      <c r="E68" s="72" t="s">
        <v>64</v>
      </c>
      <c r="F68" s="72" t="s">
        <v>64</v>
      </c>
      <c r="G68" s="66">
        <f>D68</f>
        <v>0</v>
      </c>
    </row>
    <row r="69" spans="2:7" ht="19.5" customHeight="1">
      <c r="B69" s="102">
        <v>41020000</v>
      </c>
      <c r="C69" s="6" t="s">
        <v>54</v>
      </c>
      <c r="D69" s="71">
        <f>D70+D71+D72</f>
        <v>9100445</v>
      </c>
      <c r="E69" s="72" t="s">
        <v>64</v>
      </c>
      <c r="F69" s="72" t="s">
        <v>64</v>
      </c>
      <c r="G69" s="66">
        <f>D69</f>
        <v>9100445</v>
      </c>
    </row>
    <row r="70" spans="2:7" ht="48" customHeight="1">
      <c r="B70" s="165">
        <v>41020600</v>
      </c>
      <c r="C70" s="54" t="s">
        <v>109</v>
      </c>
      <c r="D70" s="82">
        <v>1991180</v>
      </c>
      <c r="E70" s="72" t="s">
        <v>64</v>
      </c>
      <c r="F70" s="72" t="s">
        <v>64</v>
      </c>
      <c r="G70" s="66">
        <f aca="true" t="shared" si="1" ref="G70:G76">SUM(D70:E70)</f>
        <v>1991180</v>
      </c>
    </row>
    <row r="71" spans="2:7" ht="122.25" customHeight="1">
      <c r="B71" s="108">
        <v>41020700</v>
      </c>
      <c r="C71" s="52" t="s">
        <v>141</v>
      </c>
      <c r="D71" s="71">
        <v>2252600</v>
      </c>
      <c r="E71" s="72" t="s">
        <v>64</v>
      </c>
      <c r="F71" s="72" t="s">
        <v>64</v>
      </c>
      <c r="G71" s="66">
        <f t="shared" si="1"/>
        <v>2252600</v>
      </c>
    </row>
    <row r="72" spans="2:7" ht="60.75" customHeight="1">
      <c r="B72" s="108">
        <v>41021300</v>
      </c>
      <c r="C72" s="52" t="s">
        <v>137</v>
      </c>
      <c r="D72" s="71">
        <v>4856665</v>
      </c>
      <c r="E72" s="72" t="s">
        <v>64</v>
      </c>
      <c r="F72" s="72" t="s">
        <v>64</v>
      </c>
      <c r="G72" s="66">
        <f>SUM(D72:E72)</f>
        <v>4856665</v>
      </c>
    </row>
    <row r="73" spans="2:7" ht="20.25" customHeight="1">
      <c r="B73" s="102">
        <v>41030000</v>
      </c>
      <c r="C73" s="6" t="s">
        <v>55</v>
      </c>
      <c r="D73" s="71">
        <f>D79+D80+D82+D83+D85+D86</f>
        <v>25334820</v>
      </c>
      <c r="E73" s="164">
        <f>E74+E81+E84</f>
        <v>4128769.2199999997</v>
      </c>
      <c r="F73" s="190">
        <f>F84</f>
        <v>701000</v>
      </c>
      <c r="G73" s="65">
        <f t="shared" si="1"/>
        <v>29463589.22</v>
      </c>
    </row>
    <row r="74" spans="2:7" ht="30.75" customHeight="1">
      <c r="B74" s="108">
        <v>41030500</v>
      </c>
      <c r="C74" s="52" t="s">
        <v>120</v>
      </c>
      <c r="D74" s="72" t="s">
        <v>64</v>
      </c>
      <c r="E74" s="81">
        <v>1360000</v>
      </c>
      <c r="F74" s="72" t="s">
        <v>64</v>
      </c>
      <c r="G74" s="66">
        <f t="shared" si="1"/>
        <v>1360000</v>
      </c>
    </row>
    <row r="75" spans="2:7" ht="46.5" customHeight="1" hidden="1">
      <c r="B75" s="102"/>
      <c r="C75" s="13"/>
      <c r="D75" s="71"/>
      <c r="E75" s="74"/>
      <c r="F75" s="72" t="s">
        <v>64</v>
      </c>
      <c r="G75" s="66">
        <f t="shared" si="1"/>
        <v>0</v>
      </c>
    </row>
    <row r="76" spans="2:7" ht="39.75" customHeight="1" hidden="1">
      <c r="B76" s="109"/>
      <c r="C76" s="16"/>
      <c r="D76" s="71"/>
      <c r="E76" s="74"/>
      <c r="F76" s="72" t="s">
        <v>64</v>
      </c>
      <c r="G76" s="66">
        <f t="shared" si="1"/>
        <v>0</v>
      </c>
    </row>
    <row r="77" spans="2:7" ht="40.5" customHeight="1" hidden="1">
      <c r="B77" s="110"/>
      <c r="C77" s="17"/>
      <c r="D77" s="71"/>
      <c r="E77" s="73"/>
      <c r="F77" s="72" t="s">
        <v>64</v>
      </c>
      <c r="G77" s="66">
        <f>D77</f>
        <v>0</v>
      </c>
    </row>
    <row r="78" spans="2:7" ht="37.5" customHeight="1" hidden="1">
      <c r="B78" s="109"/>
      <c r="C78" s="16"/>
      <c r="D78" s="73"/>
      <c r="E78" s="74"/>
      <c r="F78" s="72" t="s">
        <v>64</v>
      </c>
      <c r="G78" s="66">
        <f>E78</f>
        <v>0</v>
      </c>
    </row>
    <row r="79" spans="2:7" ht="133.5" customHeight="1">
      <c r="B79" s="108">
        <v>41030700</v>
      </c>
      <c r="C79" s="52" t="s">
        <v>115</v>
      </c>
      <c r="D79" s="71">
        <v>724404</v>
      </c>
      <c r="E79" s="72" t="s">
        <v>64</v>
      </c>
      <c r="F79" s="72" t="s">
        <v>64</v>
      </c>
      <c r="G79" s="66">
        <f aca="true" t="shared" si="2" ref="G79:G87">SUM(D79:E79)</f>
        <v>724404</v>
      </c>
    </row>
    <row r="80" spans="2:7" ht="221.25" customHeight="1">
      <c r="B80" s="108">
        <v>41030900</v>
      </c>
      <c r="C80" s="52" t="s">
        <v>3</v>
      </c>
      <c r="D80" s="82">
        <f>14756376+1414300</f>
        <v>16170676</v>
      </c>
      <c r="E80" s="83" t="s">
        <v>64</v>
      </c>
      <c r="F80" s="83" t="s">
        <v>64</v>
      </c>
      <c r="G80" s="84">
        <f t="shared" si="2"/>
        <v>16170676</v>
      </c>
    </row>
    <row r="81" spans="2:7" ht="60" customHeight="1">
      <c r="B81" s="111">
        <v>41031900</v>
      </c>
      <c r="C81" s="60" t="s">
        <v>123</v>
      </c>
      <c r="D81" s="85" t="s">
        <v>64</v>
      </c>
      <c r="E81" s="64">
        <v>2067769.22</v>
      </c>
      <c r="F81" s="86" t="s">
        <v>64</v>
      </c>
      <c r="G81" s="65">
        <f t="shared" si="2"/>
        <v>2067769.22</v>
      </c>
    </row>
    <row r="82" spans="2:7" ht="88.5" customHeight="1">
      <c r="B82" s="111">
        <v>41032200</v>
      </c>
      <c r="C82" s="60" t="s">
        <v>116</v>
      </c>
      <c r="D82" s="77">
        <v>6692000</v>
      </c>
      <c r="E82" s="72" t="s">
        <v>64</v>
      </c>
      <c r="F82" s="72" t="s">
        <v>64</v>
      </c>
      <c r="G82" s="66">
        <f>SUM(D82:E82)</f>
        <v>6692000</v>
      </c>
    </row>
    <row r="83" spans="2:7" ht="87.75" customHeight="1">
      <c r="B83" s="111">
        <v>41032300</v>
      </c>
      <c r="C83" s="60" t="s">
        <v>122</v>
      </c>
      <c r="D83" s="77">
        <v>1077740</v>
      </c>
      <c r="E83" s="72" t="s">
        <v>64</v>
      </c>
      <c r="F83" s="72" t="s">
        <v>64</v>
      </c>
      <c r="G83" s="66">
        <f>SUM(D83:E83)</f>
        <v>1077740</v>
      </c>
    </row>
    <row r="84" spans="2:7" ht="44.25" customHeight="1">
      <c r="B84" s="111">
        <v>41034900</v>
      </c>
      <c r="C84" s="60" t="s">
        <v>117</v>
      </c>
      <c r="D84" s="72" t="s">
        <v>64</v>
      </c>
      <c r="E84" s="77">
        <v>701000</v>
      </c>
      <c r="F84" s="81">
        <v>701000</v>
      </c>
      <c r="G84" s="66">
        <f t="shared" si="2"/>
        <v>701000</v>
      </c>
    </row>
    <row r="85" spans="2:7" ht="23.25" customHeight="1" thickBot="1">
      <c r="B85" s="111">
        <v>41035000</v>
      </c>
      <c r="C85" s="60" t="s">
        <v>114</v>
      </c>
      <c r="D85" s="77">
        <f>500000+170000</f>
        <v>670000</v>
      </c>
      <c r="E85" s="72" t="s">
        <v>64</v>
      </c>
      <c r="F85" s="72" t="s">
        <v>64</v>
      </c>
      <c r="G85" s="66">
        <f>SUM(D85:E85)</f>
        <v>670000</v>
      </c>
    </row>
    <row r="86" spans="2:7" ht="75.75" hidden="1" thickBot="1">
      <c r="B86" s="111">
        <v>41036800</v>
      </c>
      <c r="C86" s="60" t="s">
        <v>121</v>
      </c>
      <c r="D86" s="87"/>
      <c r="E86" s="72" t="s">
        <v>64</v>
      </c>
      <c r="F86" s="72" t="s">
        <v>64</v>
      </c>
      <c r="G86" s="66">
        <f t="shared" si="2"/>
        <v>0</v>
      </c>
    </row>
    <row r="87" spans="2:7" s="92" customFormat="1" ht="16.5" thickBot="1">
      <c r="B87" s="112"/>
      <c r="C87" s="27" t="s">
        <v>50</v>
      </c>
      <c r="D87" s="90">
        <f>D65+D66</f>
        <v>546681665</v>
      </c>
      <c r="E87" s="97">
        <f>E65+E66</f>
        <v>102021380.22</v>
      </c>
      <c r="F87" s="91">
        <f>F65+F66</f>
        <v>44281000</v>
      </c>
      <c r="G87" s="98">
        <f t="shared" si="2"/>
        <v>648703045.22</v>
      </c>
    </row>
    <row r="88" spans="2:7" ht="36" customHeight="1" thickBot="1">
      <c r="B88" s="113">
        <v>43010000</v>
      </c>
      <c r="C88" s="54" t="s">
        <v>56</v>
      </c>
      <c r="D88" s="72"/>
      <c r="E88" s="88">
        <f>F88</f>
        <v>7192000</v>
      </c>
      <c r="F88" s="88">
        <v>7192000</v>
      </c>
      <c r="G88" s="89">
        <f>D88+E88</f>
        <v>7192000</v>
      </c>
    </row>
    <row r="89" spans="2:9" s="92" customFormat="1" ht="21" thickBot="1">
      <c r="B89" s="93"/>
      <c r="C89" s="36" t="s">
        <v>70</v>
      </c>
      <c r="D89" s="94">
        <f>D88+D87</f>
        <v>546681665</v>
      </c>
      <c r="E89" s="99">
        <f>E87+E88</f>
        <v>109213380.22</v>
      </c>
      <c r="F89" s="95">
        <f>F87+F88</f>
        <v>51473000</v>
      </c>
      <c r="G89" s="100">
        <f>G87+G88</f>
        <v>655895045.22</v>
      </c>
      <c r="H89" s="96"/>
      <c r="I89" s="96"/>
    </row>
    <row r="90" ht="12.75">
      <c r="D90" s="21"/>
    </row>
    <row r="94" spans="2:6" ht="18">
      <c r="B94" s="23" t="s">
        <v>66</v>
      </c>
      <c r="C94" s="23"/>
      <c r="D94" s="23"/>
      <c r="E94" s="23" t="s">
        <v>69</v>
      </c>
      <c r="F94" s="23"/>
    </row>
    <row r="102" ht="12.75">
      <c r="D102" s="35"/>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1"/>
  <rowBreaks count="2" manualBreakCount="2">
    <brk id="54" max="6" man="1"/>
    <brk id="79" max="6" man="1"/>
  </rowBreaks>
</worksheet>
</file>

<file path=xl/worksheets/sheet2.xml><?xml version="1.0" encoding="utf-8"?>
<worksheet xmlns="http://schemas.openxmlformats.org/spreadsheetml/2006/main" xmlns:r="http://schemas.openxmlformats.org/officeDocument/2006/relationships">
  <dimension ref="B2:I87"/>
  <sheetViews>
    <sheetView showGridLines="0" view="pageBreakPreview" zoomScale="75" zoomScaleNormal="75" zoomScaleSheetLayoutView="75" workbookViewId="0" topLeftCell="A80">
      <pane xSplit="2" topLeftCell="C1" activePane="topRight" state="frozen"/>
      <selection pane="topLeft" activeCell="A13" sqref="A13"/>
      <selection pane="topRight" activeCell="D83" sqref="D83:E83"/>
    </sheetView>
  </sheetViews>
  <sheetFormatPr defaultColWidth="9.00390625" defaultRowHeight="12.75"/>
  <cols>
    <col min="1" max="1" width="0.12890625" style="0" customWidth="1"/>
    <col min="2" max="2" width="10.25390625" style="0" customWidth="1"/>
    <col min="3" max="3" width="64.25390625" style="14" customWidth="1"/>
    <col min="4" max="4" width="10.375" style="0" customWidth="1"/>
    <col min="5" max="5" width="11.125" style="0" customWidth="1"/>
    <col min="6" max="6" width="10.625" style="0" customWidth="1"/>
    <col min="7" max="7" width="12.125" style="0" customWidth="1"/>
    <col min="8" max="8" width="2.00390625" style="0" customWidth="1"/>
  </cols>
  <sheetData>
    <row r="2" ht="18">
      <c r="E2" s="22" t="s">
        <v>107</v>
      </c>
    </row>
    <row r="3" ht="18.75" customHeight="1">
      <c r="E3" s="22" t="s">
        <v>104</v>
      </c>
    </row>
    <row r="4" ht="22.5" customHeight="1">
      <c r="E4" s="22" t="s">
        <v>130</v>
      </c>
    </row>
    <row r="5" spans="4:6" ht="12.75">
      <c r="D5" s="1"/>
      <c r="E5" s="1"/>
      <c r="F5" s="1"/>
    </row>
    <row r="6" spans="3:4" ht="25.5" customHeight="1">
      <c r="C6" s="192" t="s">
        <v>96</v>
      </c>
      <c r="D6" s="192"/>
    </row>
    <row r="7" spans="5:6" ht="12.75">
      <c r="E7" s="203"/>
      <c r="F7" s="203"/>
    </row>
    <row r="8" ht="12.75">
      <c r="G8" s="1" t="s">
        <v>100</v>
      </c>
    </row>
    <row r="9" ht="13.5" thickBot="1"/>
    <row r="10" spans="2:7" ht="12.75">
      <c r="B10" s="204" t="s">
        <v>58</v>
      </c>
      <c r="C10" s="206" t="s">
        <v>59</v>
      </c>
      <c r="D10" s="200" t="s">
        <v>60</v>
      </c>
      <c r="E10" s="209" t="s">
        <v>61</v>
      </c>
      <c r="F10" s="209"/>
      <c r="G10" s="201" t="s">
        <v>62</v>
      </c>
    </row>
    <row r="11" spans="2:7" ht="44.25" customHeight="1" thickBot="1">
      <c r="B11" s="205"/>
      <c r="C11" s="207"/>
      <c r="D11" s="208"/>
      <c r="E11" s="11" t="s">
        <v>62</v>
      </c>
      <c r="F11" s="11" t="s">
        <v>63</v>
      </c>
      <c r="G11" s="202"/>
    </row>
    <row r="12" spans="2:7" ht="15" thickBot="1">
      <c r="B12" s="8">
        <v>1</v>
      </c>
      <c r="C12" s="10">
        <v>2</v>
      </c>
      <c r="D12" s="28">
        <v>3</v>
      </c>
      <c r="E12" s="9">
        <v>4</v>
      </c>
      <c r="F12" s="9">
        <v>5</v>
      </c>
      <c r="G12" s="10">
        <v>6</v>
      </c>
    </row>
    <row r="13" spans="2:7" ht="18.75">
      <c r="B13" s="136">
        <v>10000000</v>
      </c>
      <c r="C13" s="7" t="s">
        <v>8</v>
      </c>
      <c r="D13" s="114">
        <f>D14+D21+D24+D31</f>
        <v>512000</v>
      </c>
      <c r="E13" s="81">
        <f>E19+E24</f>
        <v>0</v>
      </c>
      <c r="F13" s="72" t="s">
        <v>64</v>
      </c>
      <c r="G13" s="115">
        <f>SUM(D13:E13)</f>
        <v>512000</v>
      </c>
    </row>
    <row r="14" spans="2:7" ht="31.5" hidden="1">
      <c r="B14" s="137">
        <v>11000000</v>
      </c>
      <c r="C14" s="2" t="s">
        <v>9</v>
      </c>
      <c r="D14" s="116">
        <f>D15+D16</f>
        <v>0</v>
      </c>
      <c r="E14" s="117" t="s">
        <v>64</v>
      </c>
      <c r="F14" s="117" t="s">
        <v>64</v>
      </c>
      <c r="G14" s="118">
        <f>D14</f>
        <v>0</v>
      </c>
    </row>
    <row r="15" spans="2:7" ht="18.75" customHeight="1" hidden="1">
      <c r="B15" s="137">
        <v>11010000</v>
      </c>
      <c r="C15" s="3" t="s">
        <v>7</v>
      </c>
      <c r="D15" s="116"/>
      <c r="E15" s="117" t="s">
        <v>64</v>
      </c>
      <c r="F15" s="117" t="s">
        <v>64</v>
      </c>
      <c r="G15" s="118">
        <f>D15</f>
        <v>0</v>
      </c>
    </row>
    <row r="16" spans="2:7" ht="15.75" hidden="1">
      <c r="B16" s="137">
        <v>11020000</v>
      </c>
      <c r="C16" s="3" t="s">
        <v>10</v>
      </c>
      <c r="D16" s="116">
        <f>SUM(D17:D18)</f>
        <v>0</v>
      </c>
      <c r="E16" s="117" t="s">
        <v>64</v>
      </c>
      <c r="F16" s="117" t="s">
        <v>64</v>
      </c>
      <c r="G16" s="118">
        <f>D16</f>
        <v>0</v>
      </c>
    </row>
    <row r="17" spans="2:7" ht="31.5" hidden="1">
      <c r="B17" s="138">
        <v>11020100</v>
      </c>
      <c r="C17" s="4" t="s">
        <v>11</v>
      </c>
      <c r="D17" s="116"/>
      <c r="E17" s="117" t="s">
        <v>64</v>
      </c>
      <c r="F17" s="117" t="s">
        <v>64</v>
      </c>
      <c r="G17" s="118">
        <f>D17</f>
        <v>0</v>
      </c>
    </row>
    <row r="18" spans="2:7" ht="31.5" hidden="1">
      <c r="B18" s="138">
        <v>11020200</v>
      </c>
      <c r="C18" s="4" t="s">
        <v>12</v>
      </c>
      <c r="D18" s="116"/>
      <c r="E18" s="117" t="s">
        <v>64</v>
      </c>
      <c r="F18" s="117" t="s">
        <v>64</v>
      </c>
      <c r="G18" s="118">
        <f>D18</f>
        <v>0</v>
      </c>
    </row>
    <row r="19" spans="2:7" ht="15.75" hidden="1">
      <c r="B19" s="137">
        <v>12000000</v>
      </c>
      <c r="C19" s="2" t="s">
        <v>13</v>
      </c>
      <c r="D19" s="117" t="s">
        <v>64</v>
      </c>
      <c r="E19" s="119">
        <f>E20</f>
        <v>0</v>
      </c>
      <c r="F19" s="117" t="s">
        <v>64</v>
      </c>
      <c r="G19" s="118">
        <f>SUM(D19:E19)</f>
        <v>0</v>
      </c>
    </row>
    <row r="20" spans="2:7" ht="31.5" hidden="1">
      <c r="B20" s="137">
        <v>12020000</v>
      </c>
      <c r="C20" s="3" t="s">
        <v>14</v>
      </c>
      <c r="D20" s="117" t="s">
        <v>64</v>
      </c>
      <c r="E20" s="119"/>
      <c r="F20" s="117" t="s">
        <v>64</v>
      </c>
      <c r="G20" s="118">
        <f>E20</f>
        <v>0</v>
      </c>
    </row>
    <row r="21" spans="2:7" ht="16.5" customHeight="1">
      <c r="B21" s="137">
        <v>13000000</v>
      </c>
      <c r="C21" s="2" t="s">
        <v>85</v>
      </c>
      <c r="D21" s="116">
        <f>D22+D23</f>
        <v>500000</v>
      </c>
      <c r="E21" s="72" t="s">
        <v>64</v>
      </c>
      <c r="F21" s="72" t="s">
        <v>64</v>
      </c>
      <c r="G21" s="118">
        <f>D21</f>
        <v>500000</v>
      </c>
    </row>
    <row r="22" spans="2:7" ht="15.75">
      <c r="B22" s="137">
        <v>13030000</v>
      </c>
      <c r="C22" s="20" t="s">
        <v>65</v>
      </c>
      <c r="D22" s="116">
        <v>500000</v>
      </c>
      <c r="E22" s="72" t="s">
        <v>64</v>
      </c>
      <c r="F22" s="72" t="s">
        <v>64</v>
      </c>
      <c r="G22" s="118">
        <f>D22</f>
        <v>500000</v>
      </c>
    </row>
    <row r="23" spans="2:7" ht="15.75" hidden="1">
      <c r="B23" s="137">
        <v>13050000</v>
      </c>
      <c r="C23" s="3" t="s">
        <v>16</v>
      </c>
      <c r="D23" s="116"/>
      <c r="E23" s="117" t="s">
        <v>64</v>
      </c>
      <c r="F23" s="117" t="s">
        <v>64</v>
      </c>
      <c r="G23" s="118">
        <f>D23</f>
        <v>0</v>
      </c>
    </row>
    <row r="24" spans="2:7" ht="15.75">
      <c r="B24" s="137">
        <v>14000000</v>
      </c>
      <c r="C24" s="2" t="s">
        <v>86</v>
      </c>
      <c r="D24" s="116">
        <f>D25+D26+D27+D28+D29</f>
        <v>12000</v>
      </c>
      <c r="E24" s="119">
        <f>E30</f>
        <v>0</v>
      </c>
      <c r="F24" s="72" t="s">
        <v>64</v>
      </c>
      <c r="G24" s="118">
        <f>SUM(D24:E24)</f>
        <v>12000</v>
      </c>
    </row>
    <row r="25" spans="2:7" ht="15.75">
      <c r="B25" s="138">
        <v>14060100</v>
      </c>
      <c r="C25" s="4" t="s">
        <v>18</v>
      </c>
      <c r="D25" s="116">
        <v>12000</v>
      </c>
      <c r="E25" s="72" t="s">
        <v>64</v>
      </c>
      <c r="F25" s="72" t="s">
        <v>64</v>
      </c>
      <c r="G25" s="118">
        <f>D25</f>
        <v>12000</v>
      </c>
    </row>
    <row r="26" spans="2:7" ht="15.75" hidden="1">
      <c r="B26" s="138">
        <v>14060200</v>
      </c>
      <c r="C26" s="4" t="s">
        <v>19</v>
      </c>
      <c r="D26" s="116"/>
      <c r="E26" s="117" t="s">
        <v>64</v>
      </c>
      <c r="F26" s="117" t="s">
        <v>64</v>
      </c>
      <c r="G26" s="118">
        <f>D26</f>
        <v>0</v>
      </c>
    </row>
    <row r="27" spans="2:7" ht="31.5" hidden="1">
      <c r="B27" s="138">
        <v>14060300</v>
      </c>
      <c r="C27" s="4" t="s">
        <v>20</v>
      </c>
      <c r="D27" s="116"/>
      <c r="E27" s="117" t="s">
        <v>64</v>
      </c>
      <c r="F27" s="117" t="s">
        <v>64</v>
      </c>
      <c r="G27" s="118">
        <f>D27</f>
        <v>0</v>
      </c>
    </row>
    <row r="28" spans="2:7" ht="31.5" hidden="1">
      <c r="B28" s="138">
        <v>14061100</v>
      </c>
      <c r="C28" s="4" t="s">
        <v>21</v>
      </c>
      <c r="D28" s="116"/>
      <c r="E28" s="117" t="s">
        <v>64</v>
      </c>
      <c r="F28" s="117" t="s">
        <v>64</v>
      </c>
      <c r="G28" s="118">
        <f>D28</f>
        <v>0</v>
      </c>
    </row>
    <row r="29" spans="2:7" ht="31.5" hidden="1">
      <c r="B29" s="137">
        <v>14070000</v>
      </c>
      <c r="C29" s="3" t="s">
        <v>22</v>
      </c>
      <c r="D29" s="117"/>
      <c r="E29" s="117" t="s">
        <v>64</v>
      </c>
      <c r="F29" s="117" t="s">
        <v>64</v>
      </c>
      <c r="G29" s="118">
        <f>D29</f>
        <v>0</v>
      </c>
    </row>
    <row r="30" spans="2:7" ht="47.25" hidden="1">
      <c r="B30" s="138">
        <v>14071500</v>
      </c>
      <c r="C30" s="4" t="s">
        <v>23</v>
      </c>
      <c r="D30" s="117" t="s">
        <v>64</v>
      </c>
      <c r="E30" s="119"/>
      <c r="F30" s="117" t="s">
        <v>64</v>
      </c>
      <c r="G30" s="118">
        <f>E30</f>
        <v>0</v>
      </c>
    </row>
    <row r="31" spans="2:7" ht="15.75" hidden="1">
      <c r="B31" s="137">
        <v>16000000</v>
      </c>
      <c r="C31" s="2" t="s">
        <v>24</v>
      </c>
      <c r="D31" s="116">
        <f>D32+D33+D34</f>
        <v>0</v>
      </c>
      <c r="E31" s="117" t="s">
        <v>64</v>
      </c>
      <c r="F31" s="117" t="s">
        <v>64</v>
      </c>
      <c r="G31" s="118">
        <f>D31</f>
        <v>0</v>
      </c>
    </row>
    <row r="32" spans="2:7" ht="15.75" hidden="1">
      <c r="B32" s="137">
        <v>16010000</v>
      </c>
      <c r="C32" s="3" t="s">
        <v>25</v>
      </c>
      <c r="D32" s="116"/>
      <c r="E32" s="117" t="s">
        <v>64</v>
      </c>
      <c r="F32" s="117" t="s">
        <v>64</v>
      </c>
      <c r="G32" s="118">
        <f>D32</f>
        <v>0</v>
      </c>
    </row>
    <row r="33" spans="2:7" ht="15.75" hidden="1">
      <c r="B33" s="137">
        <v>16040000</v>
      </c>
      <c r="C33" s="3" t="s">
        <v>26</v>
      </c>
      <c r="D33" s="116"/>
      <c r="E33" s="117" t="s">
        <v>64</v>
      </c>
      <c r="F33" s="117" t="s">
        <v>64</v>
      </c>
      <c r="G33" s="118">
        <f>D33</f>
        <v>0</v>
      </c>
    </row>
    <row r="34" spans="2:7" ht="15.75" hidden="1">
      <c r="B34" s="137">
        <v>16050000</v>
      </c>
      <c r="C34" s="3" t="s">
        <v>27</v>
      </c>
      <c r="D34" s="116"/>
      <c r="E34" s="117" t="s">
        <v>64</v>
      </c>
      <c r="F34" s="117" t="s">
        <v>64</v>
      </c>
      <c r="G34" s="118">
        <f>D34</f>
        <v>0</v>
      </c>
    </row>
    <row r="35" spans="2:7" ht="19.5" customHeight="1">
      <c r="B35" s="137">
        <v>20000000</v>
      </c>
      <c r="C35" s="5" t="s">
        <v>28</v>
      </c>
      <c r="D35" s="116">
        <f>D36+D40+D44+D47</f>
        <v>18000</v>
      </c>
      <c r="E35" s="119">
        <f>E36+E44+E47</f>
        <v>2133514</v>
      </c>
      <c r="F35" s="119">
        <f>F36+F44+F47</f>
        <v>0</v>
      </c>
      <c r="G35" s="118">
        <f>SUM(D35:E35)</f>
        <v>2151514</v>
      </c>
    </row>
    <row r="36" spans="2:7" ht="15.75" hidden="1">
      <c r="B36" s="137">
        <v>21000000</v>
      </c>
      <c r="C36" s="2" t="s">
        <v>29</v>
      </c>
      <c r="D36" s="116">
        <f>D37+D38</f>
        <v>0</v>
      </c>
      <c r="E36" s="119">
        <f>E39</f>
        <v>0</v>
      </c>
      <c r="F36" s="119">
        <f>F39</f>
        <v>0</v>
      </c>
      <c r="G36" s="118">
        <f>SUM(D36:E36)</f>
        <v>0</v>
      </c>
    </row>
    <row r="37" spans="2:7" ht="15.75" hidden="1">
      <c r="B37" s="137">
        <v>21030000</v>
      </c>
      <c r="C37" s="3" t="s">
        <v>30</v>
      </c>
      <c r="D37" s="116"/>
      <c r="E37" s="117" t="s">
        <v>64</v>
      </c>
      <c r="F37" s="117" t="s">
        <v>64</v>
      </c>
      <c r="G37" s="118">
        <f>D37</f>
        <v>0</v>
      </c>
    </row>
    <row r="38" spans="2:7" ht="31.5" hidden="1">
      <c r="B38" s="137">
        <v>21040000</v>
      </c>
      <c r="C38" s="3" t="s">
        <v>31</v>
      </c>
      <c r="D38" s="116"/>
      <c r="E38" s="117" t="s">
        <v>64</v>
      </c>
      <c r="F38" s="117" t="s">
        <v>64</v>
      </c>
      <c r="G38" s="118">
        <f>D38</f>
        <v>0</v>
      </c>
    </row>
    <row r="39" spans="2:7" ht="47.25" hidden="1">
      <c r="B39" s="138">
        <v>21050400</v>
      </c>
      <c r="C39" s="4" t="s">
        <v>32</v>
      </c>
      <c r="D39" s="117" t="s">
        <v>64</v>
      </c>
      <c r="E39" s="119"/>
      <c r="F39" s="119"/>
      <c r="G39" s="118">
        <f>E39</f>
        <v>0</v>
      </c>
    </row>
    <row r="40" spans="2:7" ht="31.5" hidden="1">
      <c r="B40" s="137">
        <v>22000000</v>
      </c>
      <c r="C40" s="2" t="s">
        <v>33</v>
      </c>
      <c r="D40" s="116">
        <f>D41+D42+D43</f>
        <v>0</v>
      </c>
      <c r="E40" s="117" t="s">
        <v>64</v>
      </c>
      <c r="F40" s="117" t="s">
        <v>64</v>
      </c>
      <c r="G40" s="118">
        <f>D40</f>
        <v>0</v>
      </c>
    </row>
    <row r="41" spans="2:7" ht="15.75" hidden="1">
      <c r="B41" s="137">
        <v>22020000</v>
      </c>
      <c r="C41" s="3" t="s">
        <v>34</v>
      </c>
      <c r="D41" s="116"/>
      <c r="E41" s="117" t="s">
        <v>64</v>
      </c>
      <c r="F41" s="117" t="s">
        <v>64</v>
      </c>
      <c r="G41" s="118">
        <f>D41</f>
        <v>0</v>
      </c>
    </row>
    <row r="42" spans="2:7" ht="31.5" hidden="1">
      <c r="B42" s="137">
        <v>22080000</v>
      </c>
      <c r="C42" s="3" t="s">
        <v>35</v>
      </c>
      <c r="D42" s="116"/>
      <c r="E42" s="117" t="s">
        <v>64</v>
      </c>
      <c r="F42" s="117" t="s">
        <v>64</v>
      </c>
      <c r="G42" s="118">
        <f>D42</f>
        <v>0</v>
      </c>
    </row>
    <row r="43" spans="2:7" ht="15.75" hidden="1">
      <c r="B43" s="137">
        <v>22090000</v>
      </c>
      <c r="C43" s="3" t="s">
        <v>36</v>
      </c>
      <c r="D43" s="116"/>
      <c r="E43" s="117" t="s">
        <v>64</v>
      </c>
      <c r="F43" s="117" t="s">
        <v>64</v>
      </c>
      <c r="G43" s="118">
        <f>D43</f>
        <v>0</v>
      </c>
    </row>
    <row r="44" spans="2:7" ht="15.75" hidden="1">
      <c r="B44" s="137">
        <v>23000000</v>
      </c>
      <c r="C44" s="2" t="s">
        <v>37</v>
      </c>
      <c r="D44" s="116">
        <f>D46</f>
        <v>0</v>
      </c>
      <c r="E44" s="119">
        <f>E45</f>
        <v>0</v>
      </c>
      <c r="F44" s="119"/>
      <c r="G44" s="118">
        <f>SUM(D44:E44)</f>
        <v>0</v>
      </c>
    </row>
    <row r="45" spans="2:7" ht="78.75" hidden="1">
      <c r="B45" s="139">
        <v>23020000</v>
      </c>
      <c r="C45" s="3" t="s">
        <v>38</v>
      </c>
      <c r="D45" s="117" t="s">
        <v>64</v>
      </c>
      <c r="E45" s="119"/>
      <c r="F45" s="117" t="s">
        <v>64</v>
      </c>
      <c r="G45" s="118">
        <f>E45</f>
        <v>0</v>
      </c>
    </row>
    <row r="46" spans="2:7" ht="15.75" hidden="1">
      <c r="B46" s="137">
        <v>23030000</v>
      </c>
      <c r="C46" s="3" t="s">
        <v>39</v>
      </c>
      <c r="D46" s="116"/>
      <c r="E46" s="117" t="s">
        <v>64</v>
      </c>
      <c r="F46" s="117" t="s">
        <v>64</v>
      </c>
      <c r="G46" s="118">
        <f>D46</f>
        <v>0</v>
      </c>
    </row>
    <row r="47" spans="2:7" ht="15.75">
      <c r="B47" s="137">
        <v>24000000</v>
      </c>
      <c r="C47" s="2" t="s">
        <v>82</v>
      </c>
      <c r="D47" s="116">
        <f>D48+D49+D51</f>
        <v>18000</v>
      </c>
      <c r="E47" s="119">
        <f>E50+E52</f>
        <v>2133514</v>
      </c>
      <c r="F47" s="119">
        <f>F50</f>
        <v>0</v>
      </c>
      <c r="G47" s="118">
        <f>SUM(D47:E47)</f>
        <v>2151514</v>
      </c>
    </row>
    <row r="48" spans="2:7" ht="48.75" customHeight="1">
      <c r="B48" s="137">
        <v>24030000</v>
      </c>
      <c r="C48" s="4" t="s">
        <v>41</v>
      </c>
      <c r="D48" s="116">
        <v>3000</v>
      </c>
      <c r="E48" s="72" t="s">
        <v>64</v>
      </c>
      <c r="F48" s="72" t="s">
        <v>64</v>
      </c>
      <c r="G48" s="118">
        <f>D48</f>
        <v>3000</v>
      </c>
    </row>
    <row r="49" spans="2:7" ht="21" customHeight="1">
      <c r="B49" s="102">
        <v>24060000</v>
      </c>
      <c r="C49" s="4" t="s">
        <v>42</v>
      </c>
      <c r="D49" s="116">
        <v>15000</v>
      </c>
      <c r="E49" s="72" t="s">
        <v>64</v>
      </c>
      <c r="F49" s="72" t="s">
        <v>64</v>
      </c>
      <c r="G49" s="118">
        <f>D49</f>
        <v>15000</v>
      </c>
    </row>
    <row r="50" spans="2:7" ht="31.5" hidden="1">
      <c r="B50" s="104">
        <v>24110600</v>
      </c>
      <c r="C50" s="3" t="s">
        <v>43</v>
      </c>
      <c r="D50" s="117" t="s">
        <v>64</v>
      </c>
      <c r="E50" s="119"/>
      <c r="F50" s="119"/>
      <c r="G50" s="118">
        <f>E50</f>
        <v>0</v>
      </c>
    </row>
    <row r="51" spans="2:7" ht="31.5" hidden="1">
      <c r="B51" s="104">
        <v>24110700</v>
      </c>
      <c r="C51" s="3" t="s">
        <v>44</v>
      </c>
      <c r="D51" s="116"/>
      <c r="E51" s="117" t="s">
        <v>64</v>
      </c>
      <c r="F51" s="117" t="s">
        <v>64</v>
      </c>
      <c r="G51" s="118">
        <f>D51</f>
        <v>0</v>
      </c>
    </row>
    <row r="52" spans="2:7" ht="19.5" customHeight="1">
      <c r="B52" s="104">
        <v>25000000</v>
      </c>
      <c r="C52" s="2" t="s">
        <v>89</v>
      </c>
      <c r="D52" s="72" t="s">
        <v>64</v>
      </c>
      <c r="E52" s="120">
        <v>2133514</v>
      </c>
      <c r="F52" s="72" t="s">
        <v>64</v>
      </c>
      <c r="G52" s="118">
        <f aca="true" t="shared" si="0" ref="G52:G58">E52</f>
        <v>2133514</v>
      </c>
    </row>
    <row r="53" spans="2:7" ht="47.25" hidden="1">
      <c r="B53" s="104">
        <v>31030000</v>
      </c>
      <c r="C53" s="3" t="s">
        <v>47</v>
      </c>
      <c r="D53" s="117" t="s">
        <v>64</v>
      </c>
      <c r="E53" s="119"/>
      <c r="F53" s="119"/>
      <c r="G53" s="118">
        <f t="shared" si="0"/>
        <v>0</v>
      </c>
    </row>
    <row r="54" spans="2:7" ht="15.75" hidden="1">
      <c r="B54" s="104">
        <v>33000000</v>
      </c>
      <c r="C54" s="3" t="s">
        <v>45</v>
      </c>
      <c r="D54" s="117" t="s">
        <v>64</v>
      </c>
      <c r="E54" s="119">
        <f>E55</f>
        <v>0</v>
      </c>
      <c r="F54" s="119">
        <f>F55</f>
        <v>0</v>
      </c>
      <c r="G54" s="118">
        <f t="shared" si="0"/>
        <v>0</v>
      </c>
    </row>
    <row r="55" spans="2:7" ht="15.75" hidden="1">
      <c r="B55" s="140">
        <v>33010000</v>
      </c>
      <c r="C55" s="3" t="s">
        <v>46</v>
      </c>
      <c r="D55" s="117" t="s">
        <v>64</v>
      </c>
      <c r="E55" s="119"/>
      <c r="F55" s="119"/>
      <c r="G55" s="118">
        <f t="shared" si="0"/>
        <v>0</v>
      </c>
    </row>
    <row r="56" spans="2:7" ht="18" customHeight="1">
      <c r="B56" s="102">
        <v>50000000</v>
      </c>
      <c r="C56" s="5" t="s">
        <v>48</v>
      </c>
      <c r="D56" s="72" t="s">
        <v>64</v>
      </c>
      <c r="E56" s="119">
        <f>E57+E58</f>
        <v>248000</v>
      </c>
      <c r="F56" s="72" t="s">
        <v>64</v>
      </c>
      <c r="G56" s="118">
        <f t="shared" si="0"/>
        <v>248000</v>
      </c>
    </row>
    <row r="57" spans="2:7" ht="31.5" hidden="1">
      <c r="B57" s="102">
        <v>50080000</v>
      </c>
      <c r="C57" s="3" t="s">
        <v>49</v>
      </c>
      <c r="D57" s="117" t="s">
        <v>64</v>
      </c>
      <c r="E57" s="119"/>
      <c r="F57" s="117" t="s">
        <v>64</v>
      </c>
      <c r="G57" s="118">
        <f t="shared" si="0"/>
        <v>0</v>
      </c>
    </row>
    <row r="58" spans="2:7" ht="53.25" customHeight="1">
      <c r="B58" s="102">
        <v>50110000</v>
      </c>
      <c r="C58" s="3" t="s">
        <v>83</v>
      </c>
      <c r="D58" s="72" t="s">
        <v>64</v>
      </c>
      <c r="E58" s="120">
        <v>248000</v>
      </c>
      <c r="F58" s="72" t="s">
        <v>64</v>
      </c>
      <c r="G58" s="118">
        <f t="shared" si="0"/>
        <v>248000</v>
      </c>
    </row>
    <row r="59" spans="2:7" ht="16.5" customHeight="1">
      <c r="B59" s="107"/>
      <c r="C59" s="15" t="s">
        <v>50</v>
      </c>
      <c r="D59" s="116">
        <f>D13+D35</f>
        <v>530000</v>
      </c>
      <c r="E59" s="119">
        <f>E13+E35+E53+E54+E56</f>
        <v>2381514</v>
      </c>
      <c r="F59" s="119">
        <f>F35+F53+F54</f>
        <v>0</v>
      </c>
      <c r="G59" s="118">
        <f>SUM(D59:E59)</f>
        <v>2911514</v>
      </c>
    </row>
    <row r="60" spans="2:7" ht="19.5" customHeight="1">
      <c r="B60" s="102">
        <v>40000000</v>
      </c>
      <c r="C60" s="5" t="s">
        <v>51</v>
      </c>
      <c r="D60" s="116">
        <f>D61+D69</f>
        <v>69592579</v>
      </c>
      <c r="E60" s="162">
        <f>E61</f>
        <v>5900300.49</v>
      </c>
      <c r="F60" s="72"/>
      <c r="G60" s="163">
        <f>SUM(D60:E60)</f>
        <v>75492879.49</v>
      </c>
    </row>
    <row r="61" spans="2:7" ht="15.75">
      <c r="B61" s="102">
        <v>41000000</v>
      </c>
      <c r="C61" s="2" t="s">
        <v>52</v>
      </c>
      <c r="D61" s="116">
        <f>D62+D63+D68</f>
        <v>69592579</v>
      </c>
      <c r="E61" s="162">
        <f>E68</f>
        <v>5900300.49</v>
      </c>
      <c r="F61" s="72" t="str">
        <f>F68</f>
        <v>х</v>
      </c>
      <c r="G61" s="163">
        <f>SUM(D61:E61)</f>
        <v>75492879.49</v>
      </c>
    </row>
    <row r="62" spans="2:7" ht="15.75" hidden="1">
      <c r="B62" s="102">
        <v>41010000</v>
      </c>
      <c r="C62" s="6" t="s">
        <v>53</v>
      </c>
      <c r="D62" s="116"/>
      <c r="E62" s="117" t="s">
        <v>64</v>
      </c>
      <c r="F62" s="117" t="s">
        <v>64</v>
      </c>
      <c r="G62" s="118">
        <f>D62</f>
        <v>0</v>
      </c>
    </row>
    <row r="63" spans="2:7" ht="18.75" customHeight="1">
      <c r="B63" s="102">
        <v>41020000</v>
      </c>
      <c r="C63" s="56" t="s">
        <v>54</v>
      </c>
      <c r="D63" s="121">
        <f>SUM(D64:D67)</f>
        <v>52938678</v>
      </c>
      <c r="E63" s="72" t="s">
        <v>64</v>
      </c>
      <c r="F63" s="72" t="s">
        <v>64</v>
      </c>
      <c r="G63" s="163">
        <f>SUM(D63:E63)</f>
        <v>52938678</v>
      </c>
    </row>
    <row r="64" spans="2:7" ht="44.25" customHeight="1">
      <c r="B64" s="165">
        <v>41020600</v>
      </c>
      <c r="C64" s="54" t="s">
        <v>109</v>
      </c>
      <c r="D64" s="82">
        <v>789845</v>
      </c>
      <c r="E64" s="72"/>
      <c r="F64" s="72"/>
      <c r="G64" s="163">
        <f>SUM(D64:E64)</f>
        <v>789845</v>
      </c>
    </row>
    <row r="65" spans="2:7" ht="102" customHeight="1" hidden="1">
      <c r="B65" s="108">
        <v>41020700</v>
      </c>
      <c r="C65" s="52" t="s">
        <v>141</v>
      </c>
      <c r="D65" s="71"/>
      <c r="E65" s="72" t="s">
        <v>64</v>
      </c>
      <c r="F65" s="72" t="s">
        <v>64</v>
      </c>
      <c r="G65" s="163">
        <f>SUM(D65:E65)</f>
        <v>0</v>
      </c>
    </row>
    <row r="66" spans="2:7" ht="60" customHeight="1">
      <c r="B66" s="108">
        <v>41021300</v>
      </c>
      <c r="C66" s="52" t="s">
        <v>137</v>
      </c>
      <c r="D66" s="71">
        <v>1410666</v>
      </c>
      <c r="E66" s="72" t="s">
        <v>64</v>
      </c>
      <c r="F66" s="72" t="s">
        <v>64</v>
      </c>
      <c r="G66" s="163">
        <f>SUM(D66:E66)</f>
        <v>1410666</v>
      </c>
    </row>
    <row r="67" spans="2:7" ht="18" customHeight="1">
      <c r="B67" s="108">
        <v>41020900</v>
      </c>
      <c r="C67" s="166" t="s">
        <v>138</v>
      </c>
      <c r="D67" s="121">
        <v>50738167</v>
      </c>
      <c r="E67" s="72" t="s">
        <v>64</v>
      </c>
      <c r="F67" s="72" t="s">
        <v>64</v>
      </c>
      <c r="G67" s="163">
        <f>SUM(D67:E67)</f>
        <v>50738167</v>
      </c>
    </row>
    <row r="68" spans="2:7" ht="16.5" customHeight="1">
      <c r="B68" s="102">
        <v>41030000</v>
      </c>
      <c r="C68" s="56" t="s">
        <v>55</v>
      </c>
      <c r="D68" s="116">
        <f>SUM(D72:D82)</f>
        <v>16653901</v>
      </c>
      <c r="E68" s="162">
        <f>E79</f>
        <v>5900300.49</v>
      </c>
      <c r="F68" s="72" t="s">
        <v>64</v>
      </c>
      <c r="G68" s="163">
        <f aca="true" t="shared" si="1" ref="G68:G73">SUM(D68:E68)</f>
        <v>22554201.490000002</v>
      </c>
    </row>
    <row r="69" spans="2:7" ht="45.75" customHeight="1" hidden="1">
      <c r="B69" s="109"/>
      <c r="C69" s="16"/>
      <c r="D69" s="116"/>
      <c r="E69" s="119"/>
      <c r="F69" s="119"/>
      <c r="G69" s="118">
        <f t="shared" si="1"/>
        <v>0</v>
      </c>
    </row>
    <row r="70" spans="2:7" ht="57" customHeight="1" hidden="1">
      <c r="B70" s="110"/>
      <c r="C70" s="17"/>
      <c r="D70" s="116"/>
      <c r="E70" s="117"/>
      <c r="F70" s="117"/>
      <c r="G70" s="118">
        <f t="shared" si="1"/>
        <v>0</v>
      </c>
    </row>
    <row r="71" spans="2:7" ht="48.75" customHeight="1" hidden="1">
      <c r="B71" s="109"/>
      <c r="C71" s="16"/>
      <c r="D71" s="117"/>
      <c r="E71" s="119"/>
      <c r="F71" s="119"/>
      <c r="G71" s="118">
        <f t="shared" si="1"/>
        <v>0</v>
      </c>
    </row>
    <row r="72" spans="2:7" ht="19.5" customHeight="1" hidden="1">
      <c r="B72" s="108"/>
      <c r="C72" s="49"/>
      <c r="D72" s="116"/>
      <c r="E72" s="72"/>
      <c r="F72" s="72"/>
      <c r="G72" s="118">
        <f t="shared" si="1"/>
        <v>0</v>
      </c>
    </row>
    <row r="73" spans="2:7" ht="46.5" customHeight="1">
      <c r="B73" s="108">
        <v>41030600</v>
      </c>
      <c r="C73" s="58" t="s">
        <v>110</v>
      </c>
      <c r="D73" s="116">
        <v>5971991</v>
      </c>
      <c r="E73" s="72" t="s">
        <v>64</v>
      </c>
      <c r="F73" s="72" t="s">
        <v>64</v>
      </c>
      <c r="G73" s="118">
        <f t="shared" si="1"/>
        <v>5971991</v>
      </c>
    </row>
    <row r="74" spans="2:7" ht="218.25" customHeight="1">
      <c r="B74" s="141"/>
      <c r="C74" s="50" t="s">
        <v>111</v>
      </c>
      <c r="D74" s="122"/>
      <c r="E74" s="86"/>
      <c r="F74" s="86"/>
      <c r="G74" s="118"/>
    </row>
    <row r="75" spans="2:7" ht="174" customHeight="1">
      <c r="B75" s="108">
        <v>41030800</v>
      </c>
      <c r="C75" s="51" t="s">
        <v>2</v>
      </c>
      <c r="D75" s="122">
        <v>8569035</v>
      </c>
      <c r="E75" s="86" t="s">
        <v>64</v>
      </c>
      <c r="F75" s="86" t="s">
        <v>64</v>
      </c>
      <c r="G75" s="118">
        <f>SUM(D75:E75)</f>
        <v>8569035</v>
      </c>
    </row>
    <row r="76" spans="2:7" ht="193.5" customHeight="1">
      <c r="B76" s="108">
        <v>41030900</v>
      </c>
      <c r="C76" s="52" t="s">
        <v>3</v>
      </c>
      <c r="D76" s="122">
        <v>1111223</v>
      </c>
      <c r="E76" s="72" t="s">
        <v>64</v>
      </c>
      <c r="F76" s="72" t="s">
        <v>64</v>
      </c>
      <c r="G76" s="118">
        <f>SUM(D76:E76)</f>
        <v>1111223</v>
      </c>
    </row>
    <row r="77" spans="2:7" ht="249.75" customHeight="1">
      <c r="B77" s="142"/>
      <c r="C77" s="53" t="s">
        <v>119</v>
      </c>
      <c r="D77" s="124"/>
      <c r="E77" s="125"/>
      <c r="F77" s="125"/>
      <c r="G77" s="126"/>
    </row>
    <row r="78" spans="2:7" ht="112.5" customHeight="1">
      <c r="B78" s="143">
        <v>41031000</v>
      </c>
      <c r="C78" s="54" t="s">
        <v>118</v>
      </c>
      <c r="D78" s="127">
        <v>225610</v>
      </c>
      <c r="E78" s="83" t="s">
        <v>64</v>
      </c>
      <c r="F78" s="83" t="s">
        <v>64</v>
      </c>
      <c r="G78" s="128">
        <f aca="true" t="shared" si="2" ref="G78:G83">SUM(D78:E78)</f>
        <v>225610</v>
      </c>
    </row>
    <row r="79" spans="2:7" ht="60.75" customHeight="1">
      <c r="B79" s="111">
        <v>41031900</v>
      </c>
      <c r="C79" s="60" t="s">
        <v>123</v>
      </c>
      <c r="D79" s="85" t="s">
        <v>64</v>
      </c>
      <c r="E79" s="161">
        <v>5900300.49</v>
      </c>
      <c r="F79" s="86" t="s">
        <v>64</v>
      </c>
      <c r="G79" s="65">
        <f t="shared" si="2"/>
        <v>5900300.49</v>
      </c>
    </row>
    <row r="80" spans="2:7" ht="75" customHeight="1">
      <c r="B80" s="108">
        <v>41032300</v>
      </c>
      <c r="C80" s="52" t="s">
        <v>122</v>
      </c>
      <c r="D80" s="122">
        <v>776042</v>
      </c>
      <c r="E80" s="86" t="s">
        <v>64</v>
      </c>
      <c r="F80" s="86" t="s">
        <v>64</v>
      </c>
      <c r="G80" s="118">
        <f t="shared" si="2"/>
        <v>776042</v>
      </c>
    </row>
    <row r="81" spans="2:7" ht="19.5" customHeight="1" thickBot="1">
      <c r="B81" s="144">
        <v>41035000</v>
      </c>
      <c r="C81" s="61" t="s">
        <v>114</v>
      </c>
      <c r="D81" s="124"/>
      <c r="E81" s="125" t="s">
        <v>64</v>
      </c>
      <c r="F81" s="125" t="s">
        <v>64</v>
      </c>
      <c r="G81" s="126">
        <f t="shared" si="2"/>
        <v>0</v>
      </c>
    </row>
    <row r="82" spans="2:7" ht="62.25" customHeight="1" hidden="1" thickBot="1">
      <c r="B82" s="145">
        <v>41036800</v>
      </c>
      <c r="C82" s="62" t="s">
        <v>121</v>
      </c>
      <c r="D82" s="129"/>
      <c r="E82" s="130" t="s">
        <v>64</v>
      </c>
      <c r="F82" s="130" t="s">
        <v>64</v>
      </c>
      <c r="G82" s="131">
        <f t="shared" si="2"/>
        <v>0</v>
      </c>
    </row>
    <row r="83" spans="2:7" ht="16.5" thickBot="1">
      <c r="B83" s="146"/>
      <c r="C83" s="27" t="s">
        <v>57</v>
      </c>
      <c r="D83" s="132">
        <f>D59+D60</f>
        <v>70122579</v>
      </c>
      <c r="E83" s="133">
        <f>E59+E60</f>
        <v>8281814.49</v>
      </c>
      <c r="F83" s="134">
        <f>F59</f>
        <v>0</v>
      </c>
      <c r="G83" s="135">
        <f t="shared" si="2"/>
        <v>78404393.49</v>
      </c>
    </row>
    <row r="85" spans="2:9" ht="9.75" customHeight="1">
      <c r="B85" s="12"/>
      <c r="C85" s="12"/>
      <c r="D85" s="12"/>
      <c r="E85" s="12"/>
      <c r="F85" s="12"/>
      <c r="G85" s="12"/>
      <c r="H85" s="12"/>
      <c r="I85" s="12"/>
    </row>
    <row r="86" ht="17.25" customHeight="1"/>
    <row r="87" spans="2:6" ht="18">
      <c r="B87" s="23" t="s">
        <v>66</v>
      </c>
      <c r="C87" s="23"/>
      <c r="D87" s="23"/>
      <c r="E87" s="23" t="s">
        <v>69</v>
      </c>
      <c r="F87" s="23"/>
    </row>
  </sheetData>
  <mergeCells count="7">
    <mergeCell ref="C6:D6"/>
    <mergeCell ref="G10:G11"/>
    <mergeCell ref="E7:F7"/>
    <mergeCell ref="B10:B11"/>
    <mergeCell ref="C10:C11"/>
    <mergeCell ref="D10:D11"/>
    <mergeCell ref="E10:F10"/>
  </mergeCells>
  <printOptions/>
  <pageMargins left="0.984251968503937" right="0.3937007874015748" top="0.3937007874015748" bottom="0.3937007874015748" header="0.5118110236220472" footer="0.2755905511811024"/>
  <pageSetup horizontalDpi="240" verticalDpi="240" orientation="portrait" paperSize="9" scale="75" r:id="rId1"/>
</worksheet>
</file>

<file path=xl/worksheets/sheet3.xml><?xml version="1.0" encoding="utf-8"?>
<worksheet xmlns="http://schemas.openxmlformats.org/spreadsheetml/2006/main" xmlns:r="http://schemas.openxmlformats.org/officeDocument/2006/relationships">
  <dimension ref="B2:I86"/>
  <sheetViews>
    <sheetView showGridLines="0" view="pageBreakPreview" zoomScale="75" zoomScaleNormal="80" zoomScaleSheetLayoutView="75" workbookViewId="0" topLeftCell="B79">
      <selection activeCell="D83" sqref="D83:E83"/>
    </sheetView>
  </sheetViews>
  <sheetFormatPr defaultColWidth="9.00390625" defaultRowHeight="12.75"/>
  <cols>
    <col min="1" max="1" width="2.875" style="0" hidden="1" customWidth="1"/>
    <col min="2" max="2" width="10.00390625" style="0" customWidth="1"/>
    <col min="3" max="3" width="63.625" style="14" customWidth="1"/>
    <col min="4" max="6" width="11.125" style="0" customWidth="1"/>
    <col min="7" max="7" width="12.25390625" style="0" customWidth="1"/>
    <col min="8" max="8" width="2.00390625" style="0" customWidth="1"/>
  </cols>
  <sheetData>
    <row r="1" ht="9.75" customHeight="1"/>
    <row r="2" ht="18">
      <c r="E2" s="22" t="s">
        <v>4</v>
      </c>
    </row>
    <row r="3" ht="18" customHeight="1">
      <c r="E3" s="22" t="s">
        <v>104</v>
      </c>
    </row>
    <row r="4" ht="24.75" customHeight="1">
      <c r="E4" s="22" t="s">
        <v>134</v>
      </c>
    </row>
    <row r="5" spans="4:6" ht="12.75">
      <c r="D5" s="1"/>
      <c r="E5" s="1"/>
      <c r="F5" s="1"/>
    </row>
    <row r="6" spans="3:4" ht="16.5" customHeight="1">
      <c r="C6" s="192" t="s">
        <v>99</v>
      </c>
      <c r="D6" s="192"/>
    </row>
    <row r="7" spans="5:6" ht="9.75" customHeight="1">
      <c r="E7" s="203"/>
      <c r="F7" s="203"/>
    </row>
    <row r="8" ht="12.75">
      <c r="G8" s="1" t="s">
        <v>100</v>
      </c>
    </row>
    <row r="9" ht="13.5" thickBot="1"/>
    <row r="10" spans="2:7" ht="13.5" thickBot="1">
      <c r="B10" s="212" t="s">
        <v>58</v>
      </c>
      <c r="C10" s="213" t="s">
        <v>59</v>
      </c>
      <c r="D10" s="214" t="s">
        <v>60</v>
      </c>
      <c r="E10" s="215" t="s">
        <v>61</v>
      </c>
      <c r="F10" s="215"/>
      <c r="G10" s="211" t="s">
        <v>62</v>
      </c>
    </row>
    <row r="11" spans="2:7" ht="39" customHeight="1" thickBot="1">
      <c r="B11" s="212"/>
      <c r="C11" s="213"/>
      <c r="D11" s="214"/>
      <c r="E11" s="11" t="s">
        <v>62</v>
      </c>
      <c r="F11" s="11" t="s">
        <v>63</v>
      </c>
      <c r="G11" s="211"/>
    </row>
    <row r="12" spans="2:7" ht="15" thickBot="1">
      <c r="B12" s="37">
        <v>1</v>
      </c>
      <c r="C12" s="39">
        <v>2</v>
      </c>
      <c r="D12" s="40">
        <v>3</v>
      </c>
      <c r="E12" s="38">
        <v>4</v>
      </c>
      <c r="F12" s="38">
        <v>5</v>
      </c>
      <c r="G12" s="39">
        <v>6</v>
      </c>
    </row>
    <row r="13" spans="2:7" ht="18" customHeight="1">
      <c r="B13" s="136">
        <v>10000000</v>
      </c>
      <c r="C13" s="7" t="s">
        <v>8</v>
      </c>
      <c r="D13" s="114">
        <f>D14+D21+D24+D31</f>
        <v>55000</v>
      </c>
      <c r="E13" s="81">
        <f>E19+E24</f>
        <v>0</v>
      </c>
      <c r="F13" s="72" t="s">
        <v>64</v>
      </c>
      <c r="G13" s="115">
        <f>SUM(D13:E13)</f>
        <v>55000</v>
      </c>
    </row>
    <row r="14" spans="2:7" ht="31.5" hidden="1">
      <c r="B14" s="137">
        <v>11000000</v>
      </c>
      <c r="C14" s="2" t="s">
        <v>9</v>
      </c>
      <c r="D14" s="116">
        <f>D15+D16</f>
        <v>0</v>
      </c>
      <c r="E14" s="117" t="s">
        <v>64</v>
      </c>
      <c r="F14" s="117" t="s">
        <v>64</v>
      </c>
      <c r="G14" s="118">
        <f>D14</f>
        <v>0</v>
      </c>
    </row>
    <row r="15" spans="2:7" ht="18.75" customHeight="1" hidden="1">
      <c r="B15" s="137">
        <v>11010000</v>
      </c>
      <c r="C15" s="3" t="s">
        <v>7</v>
      </c>
      <c r="D15" s="116"/>
      <c r="E15" s="117" t="s">
        <v>64</v>
      </c>
      <c r="F15" s="117" t="s">
        <v>64</v>
      </c>
      <c r="G15" s="118">
        <f>D15</f>
        <v>0</v>
      </c>
    </row>
    <row r="16" spans="2:7" ht="15.75" hidden="1">
      <c r="B16" s="137">
        <v>11020000</v>
      </c>
      <c r="C16" s="3" t="s">
        <v>10</v>
      </c>
      <c r="D16" s="116">
        <f>SUM(D17:D18)</f>
        <v>0</v>
      </c>
      <c r="E16" s="117" t="s">
        <v>64</v>
      </c>
      <c r="F16" s="117" t="s">
        <v>64</v>
      </c>
      <c r="G16" s="118">
        <f>D16</f>
        <v>0</v>
      </c>
    </row>
    <row r="17" spans="2:7" ht="31.5" hidden="1">
      <c r="B17" s="138">
        <v>11020100</v>
      </c>
      <c r="C17" s="4" t="s">
        <v>11</v>
      </c>
      <c r="D17" s="116"/>
      <c r="E17" s="117" t="s">
        <v>64</v>
      </c>
      <c r="F17" s="117" t="s">
        <v>64</v>
      </c>
      <c r="G17" s="118">
        <f>D17</f>
        <v>0</v>
      </c>
    </row>
    <row r="18" spans="2:7" ht="31.5" hidden="1">
      <c r="B18" s="138">
        <v>11020200</v>
      </c>
      <c r="C18" s="4" t="s">
        <v>12</v>
      </c>
      <c r="D18" s="116"/>
      <c r="E18" s="117" t="s">
        <v>64</v>
      </c>
      <c r="F18" s="117" t="s">
        <v>64</v>
      </c>
      <c r="G18" s="118">
        <f>D18</f>
        <v>0</v>
      </c>
    </row>
    <row r="19" spans="2:7" ht="15.75" hidden="1">
      <c r="B19" s="137">
        <v>12000000</v>
      </c>
      <c r="C19" s="2" t="s">
        <v>13</v>
      </c>
      <c r="D19" s="117" t="s">
        <v>64</v>
      </c>
      <c r="E19" s="119">
        <f>E20</f>
        <v>0</v>
      </c>
      <c r="F19" s="117" t="s">
        <v>64</v>
      </c>
      <c r="G19" s="118">
        <f>SUM(D19:E19)</f>
        <v>0</v>
      </c>
    </row>
    <row r="20" spans="2:7" ht="31.5" hidden="1">
      <c r="B20" s="137">
        <v>12020000</v>
      </c>
      <c r="C20" s="3" t="s">
        <v>14</v>
      </c>
      <c r="D20" s="117" t="s">
        <v>64</v>
      </c>
      <c r="E20" s="119"/>
      <c r="F20" s="117" t="s">
        <v>64</v>
      </c>
      <c r="G20" s="118">
        <f>E20</f>
        <v>0</v>
      </c>
    </row>
    <row r="21" spans="2:7" ht="15.75">
      <c r="B21" s="137">
        <v>13000000</v>
      </c>
      <c r="C21" s="2" t="s">
        <v>85</v>
      </c>
      <c r="D21" s="116">
        <f>SUM(D22:D23)</f>
        <v>50000</v>
      </c>
      <c r="E21" s="72" t="s">
        <v>64</v>
      </c>
      <c r="F21" s="72" t="s">
        <v>64</v>
      </c>
      <c r="G21" s="118">
        <f>D21</f>
        <v>50000</v>
      </c>
    </row>
    <row r="22" spans="2:7" ht="15.75">
      <c r="B22" s="137">
        <v>13030000</v>
      </c>
      <c r="C22" s="20" t="s">
        <v>65</v>
      </c>
      <c r="D22" s="116">
        <v>50000</v>
      </c>
      <c r="E22" s="72" t="s">
        <v>64</v>
      </c>
      <c r="F22" s="72" t="s">
        <v>64</v>
      </c>
      <c r="G22" s="118">
        <f>D22</f>
        <v>50000</v>
      </c>
    </row>
    <row r="23" spans="2:7" ht="15.75" hidden="1">
      <c r="B23" s="137">
        <v>13050000</v>
      </c>
      <c r="C23" s="3" t="s">
        <v>16</v>
      </c>
      <c r="D23" s="116"/>
      <c r="E23" s="117" t="s">
        <v>64</v>
      </c>
      <c r="F23" s="117" t="s">
        <v>64</v>
      </c>
      <c r="G23" s="118">
        <f>D23</f>
        <v>0</v>
      </c>
    </row>
    <row r="24" spans="2:7" ht="15.75">
      <c r="B24" s="137">
        <v>14000000</v>
      </c>
      <c r="C24" s="2" t="s">
        <v>86</v>
      </c>
      <c r="D24" s="116">
        <f>D25+D26+D27+D28+D29</f>
        <v>5000</v>
      </c>
      <c r="E24" s="119">
        <f>E30</f>
        <v>0</v>
      </c>
      <c r="F24" s="72" t="s">
        <v>64</v>
      </c>
      <c r="G24" s="118">
        <f>SUM(D24:E24)</f>
        <v>5000</v>
      </c>
    </row>
    <row r="25" spans="2:7" ht="15.75">
      <c r="B25" s="138">
        <v>14060100</v>
      </c>
      <c r="C25" s="4" t="s">
        <v>18</v>
      </c>
      <c r="D25" s="116">
        <v>5000</v>
      </c>
      <c r="E25" s="72" t="s">
        <v>64</v>
      </c>
      <c r="F25" s="72" t="s">
        <v>64</v>
      </c>
      <c r="G25" s="118">
        <f>D25</f>
        <v>5000</v>
      </c>
    </row>
    <row r="26" spans="2:7" ht="15.75" hidden="1">
      <c r="B26" s="138">
        <v>14060200</v>
      </c>
      <c r="C26" s="4" t="s">
        <v>19</v>
      </c>
      <c r="D26" s="116"/>
      <c r="E26" s="117" t="s">
        <v>64</v>
      </c>
      <c r="F26" s="117" t="s">
        <v>64</v>
      </c>
      <c r="G26" s="118">
        <f>D26</f>
        <v>0</v>
      </c>
    </row>
    <row r="27" spans="2:7" ht="31.5" hidden="1">
      <c r="B27" s="138">
        <v>14060300</v>
      </c>
      <c r="C27" s="4" t="s">
        <v>20</v>
      </c>
      <c r="D27" s="116"/>
      <c r="E27" s="117" t="s">
        <v>64</v>
      </c>
      <c r="F27" s="117" t="s">
        <v>64</v>
      </c>
      <c r="G27" s="118">
        <f>D27</f>
        <v>0</v>
      </c>
    </row>
    <row r="28" spans="2:7" ht="31.5" hidden="1">
      <c r="B28" s="138">
        <v>14061100</v>
      </c>
      <c r="C28" s="4" t="s">
        <v>21</v>
      </c>
      <c r="D28" s="116"/>
      <c r="E28" s="117" t="s">
        <v>64</v>
      </c>
      <c r="F28" s="117" t="s">
        <v>64</v>
      </c>
      <c r="G28" s="118">
        <f>D28</f>
        <v>0</v>
      </c>
    </row>
    <row r="29" spans="2:7" ht="31.5" hidden="1">
      <c r="B29" s="137">
        <v>14070000</v>
      </c>
      <c r="C29" s="3" t="s">
        <v>22</v>
      </c>
      <c r="D29" s="117"/>
      <c r="E29" s="117" t="s">
        <v>64</v>
      </c>
      <c r="F29" s="117" t="s">
        <v>64</v>
      </c>
      <c r="G29" s="118">
        <f>D29</f>
        <v>0</v>
      </c>
    </row>
    <row r="30" spans="2:7" ht="47.25" hidden="1">
      <c r="B30" s="138">
        <v>14071500</v>
      </c>
      <c r="C30" s="4" t="s">
        <v>23</v>
      </c>
      <c r="D30" s="117" t="s">
        <v>64</v>
      </c>
      <c r="E30" s="119"/>
      <c r="F30" s="117" t="s">
        <v>64</v>
      </c>
      <c r="G30" s="118">
        <f>E30</f>
        <v>0</v>
      </c>
    </row>
    <row r="31" spans="2:7" ht="15.75" hidden="1">
      <c r="B31" s="137">
        <v>16000000</v>
      </c>
      <c r="C31" s="2" t="s">
        <v>24</v>
      </c>
      <c r="D31" s="116">
        <f>D32+D33+D34</f>
        <v>0</v>
      </c>
      <c r="E31" s="117" t="s">
        <v>64</v>
      </c>
      <c r="F31" s="117" t="s">
        <v>64</v>
      </c>
      <c r="G31" s="118">
        <f>D31</f>
        <v>0</v>
      </c>
    </row>
    <row r="32" spans="2:7" ht="15.75" hidden="1">
      <c r="B32" s="137">
        <v>16010000</v>
      </c>
      <c r="C32" s="3" t="s">
        <v>25</v>
      </c>
      <c r="D32" s="116"/>
      <c r="E32" s="117" t="s">
        <v>64</v>
      </c>
      <c r="F32" s="117" t="s">
        <v>64</v>
      </c>
      <c r="G32" s="118">
        <f>D32</f>
        <v>0</v>
      </c>
    </row>
    <row r="33" spans="2:7" ht="15.75" hidden="1">
      <c r="B33" s="137">
        <v>16040000</v>
      </c>
      <c r="C33" s="3" t="s">
        <v>26</v>
      </c>
      <c r="D33" s="116"/>
      <c r="E33" s="117" t="s">
        <v>64</v>
      </c>
      <c r="F33" s="117" t="s">
        <v>64</v>
      </c>
      <c r="G33" s="118">
        <f>D33</f>
        <v>0</v>
      </c>
    </row>
    <row r="34" spans="2:7" ht="15.75" hidden="1">
      <c r="B34" s="137">
        <v>16050000</v>
      </c>
      <c r="C34" s="3" t="s">
        <v>27</v>
      </c>
      <c r="D34" s="116"/>
      <c r="E34" s="117" t="s">
        <v>64</v>
      </c>
      <c r="F34" s="117" t="s">
        <v>64</v>
      </c>
      <c r="G34" s="118">
        <f>D34</f>
        <v>0</v>
      </c>
    </row>
    <row r="35" spans="2:7" ht="18.75">
      <c r="B35" s="137">
        <v>20000000</v>
      </c>
      <c r="C35" s="5" t="s">
        <v>28</v>
      </c>
      <c r="D35" s="116">
        <f>D36+D40+D44+D47</f>
        <v>15000</v>
      </c>
      <c r="E35" s="119">
        <f>E36+E44+E47</f>
        <v>1488010</v>
      </c>
      <c r="F35" s="119">
        <f>F36+F44+F47</f>
        <v>0</v>
      </c>
      <c r="G35" s="118">
        <f>SUM(D35:E35)</f>
        <v>1503010</v>
      </c>
    </row>
    <row r="36" spans="2:7" ht="15.75" hidden="1">
      <c r="B36" s="137">
        <v>21000000</v>
      </c>
      <c r="C36" s="2" t="s">
        <v>29</v>
      </c>
      <c r="D36" s="116">
        <f>D37+D38</f>
        <v>0</v>
      </c>
      <c r="E36" s="119">
        <f>E39</f>
        <v>0</v>
      </c>
      <c r="F36" s="119">
        <f>F39</f>
        <v>0</v>
      </c>
      <c r="G36" s="118">
        <f>SUM(D36:E36)</f>
        <v>0</v>
      </c>
    </row>
    <row r="37" spans="2:7" ht="15.75" hidden="1">
      <c r="B37" s="137">
        <v>21030000</v>
      </c>
      <c r="C37" s="3" t="s">
        <v>30</v>
      </c>
      <c r="D37" s="116"/>
      <c r="E37" s="117" t="s">
        <v>64</v>
      </c>
      <c r="F37" s="117" t="s">
        <v>64</v>
      </c>
      <c r="G37" s="118">
        <f>D37</f>
        <v>0</v>
      </c>
    </row>
    <row r="38" spans="2:7" ht="31.5" hidden="1">
      <c r="B38" s="137">
        <v>21040000</v>
      </c>
      <c r="C38" s="3" t="s">
        <v>31</v>
      </c>
      <c r="D38" s="116"/>
      <c r="E38" s="117" t="s">
        <v>64</v>
      </c>
      <c r="F38" s="117" t="s">
        <v>64</v>
      </c>
      <c r="G38" s="118">
        <f>D38</f>
        <v>0</v>
      </c>
    </row>
    <row r="39" spans="2:7" ht="47.25" hidden="1">
      <c r="B39" s="138">
        <v>21050400</v>
      </c>
      <c r="C39" s="4" t="s">
        <v>32</v>
      </c>
      <c r="D39" s="117" t="s">
        <v>64</v>
      </c>
      <c r="E39" s="119"/>
      <c r="F39" s="119"/>
      <c r="G39" s="118">
        <f>E39</f>
        <v>0</v>
      </c>
    </row>
    <row r="40" spans="2:7" ht="31.5" hidden="1">
      <c r="B40" s="137">
        <v>22000000</v>
      </c>
      <c r="C40" s="2" t="s">
        <v>33</v>
      </c>
      <c r="D40" s="116">
        <f>D41+D42+D43</f>
        <v>0</v>
      </c>
      <c r="E40" s="117" t="s">
        <v>64</v>
      </c>
      <c r="F40" s="117" t="s">
        <v>64</v>
      </c>
      <c r="G40" s="118">
        <f>D40</f>
        <v>0</v>
      </c>
    </row>
    <row r="41" spans="2:7" ht="15.75" hidden="1">
      <c r="B41" s="137">
        <v>22020000</v>
      </c>
      <c r="C41" s="3" t="s">
        <v>34</v>
      </c>
      <c r="D41" s="116"/>
      <c r="E41" s="117" t="s">
        <v>64</v>
      </c>
      <c r="F41" s="117" t="s">
        <v>64</v>
      </c>
      <c r="G41" s="118">
        <f>D41</f>
        <v>0</v>
      </c>
    </row>
    <row r="42" spans="2:7" ht="31.5" hidden="1">
      <c r="B42" s="137">
        <v>22080000</v>
      </c>
      <c r="C42" s="3" t="s">
        <v>35</v>
      </c>
      <c r="D42" s="116"/>
      <c r="E42" s="117" t="s">
        <v>64</v>
      </c>
      <c r="F42" s="117" t="s">
        <v>64</v>
      </c>
      <c r="G42" s="118">
        <f>D42</f>
        <v>0</v>
      </c>
    </row>
    <row r="43" spans="2:7" ht="15.75" hidden="1">
      <c r="B43" s="137">
        <v>22090000</v>
      </c>
      <c r="C43" s="3" t="s">
        <v>36</v>
      </c>
      <c r="D43" s="116"/>
      <c r="E43" s="117" t="s">
        <v>64</v>
      </c>
      <c r="F43" s="117" t="s">
        <v>64</v>
      </c>
      <c r="G43" s="118">
        <f>D43</f>
        <v>0</v>
      </c>
    </row>
    <row r="44" spans="2:7" ht="15.75" hidden="1">
      <c r="B44" s="137">
        <v>23000000</v>
      </c>
      <c r="C44" s="2" t="s">
        <v>37</v>
      </c>
      <c r="D44" s="116">
        <f>D46</f>
        <v>0</v>
      </c>
      <c r="E44" s="119">
        <f>E45</f>
        <v>0</v>
      </c>
      <c r="F44" s="119"/>
      <c r="G44" s="118">
        <f>SUM(D44:E44)</f>
        <v>0</v>
      </c>
    </row>
    <row r="45" spans="2:7" ht="78.75" hidden="1">
      <c r="B45" s="139">
        <v>23020000</v>
      </c>
      <c r="C45" s="3" t="s">
        <v>38</v>
      </c>
      <c r="D45" s="117" t="s">
        <v>64</v>
      </c>
      <c r="E45" s="119"/>
      <c r="F45" s="117" t="s">
        <v>64</v>
      </c>
      <c r="G45" s="118">
        <f>E45</f>
        <v>0</v>
      </c>
    </row>
    <row r="46" spans="2:7" ht="15.75" hidden="1">
      <c r="B46" s="137">
        <v>23030000</v>
      </c>
      <c r="C46" s="3" t="s">
        <v>39</v>
      </c>
      <c r="D46" s="116"/>
      <c r="E46" s="117" t="s">
        <v>64</v>
      </c>
      <c r="F46" s="117" t="s">
        <v>64</v>
      </c>
      <c r="G46" s="118">
        <f>D46</f>
        <v>0</v>
      </c>
    </row>
    <row r="47" spans="2:7" ht="15.75">
      <c r="B47" s="137">
        <v>24000000</v>
      </c>
      <c r="C47" s="2" t="s">
        <v>82</v>
      </c>
      <c r="D47" s="116">
        <f>D48+D49+D51</f>
        <v>15000</v>
      </c>
      <c r="E47" s="119">
        <f>E50+E52</f>
        <v>1488010</v>
      </c>
      <c r="F47" s="119">
        <f>F50</f>
        <v>0</v>
      </c>
      <c r="G47" s="118">
        <f>SUM(D47:E47)</f>
        <v>1503010</v>
      </c>
    </row>
    <row r="48" spans="2:7" ht="47.25" hidden="1">
      <c r="B48" s="137">
        <v>24030000</v>
      </c>
      <c r="C48" s="3" t="s">
        <v>41</v>
      </c>
      <c r="D48" s="116"/>
      <c r="E48" s="117" t="s">
        <v>64</v>
      </c>
      <c r="F48" s="117" t="s">
        <v>64</v>
      </c>
      <c r="G48" s="118">
        <f>D48</f>
        <v>0</v>
      </c>
    </row>
    <row r="49" spans="2:7" ht="15.75">
      <c r="B49" s="137">
        <v>24060000</v>
      </c>
      <c r="C49" s="4" t="s">
        <v>42</v>
      </c>
      <c r="D49" s="116">
        <v>15000</v>
      </c>
      <c r="E49" s="72" t="s">
        <v>64</v>
      </c>
      <c r="F49" s="72" t="s">
        <v>64</v>
      </c>
      <c r="G49" s="118">
        <f>D49</f>
        <v>15000</v>
      </c>
    </row>
    <row r="50" spans="2:7" ht="31.5" hidden="1">
      <c r="B50" s="139">
        <v>24110600</v>
      </c>
      <c r="C50" s="3" t="s">
        <v>43</v>
      </c>
      <c r="D50" s="117" t="s">
        <v>64</v>
      </c>
      <c r="E50" s="119"/>
      <c r="F50" s="119"/>
      <c r="G50" s="118">
        <f>E50</f>
        <v>0</v>
      </c>
    </row>
    <row r="51" spans="2:7" ht="31.5" hidden="1">
      <c r="B51" s="139">
        <v>24110700</v>
      </c>
      <c r="C51" s="3" t="s">
        <v>44</v>
      </c>
      <c r="D51" s="116"/>
      <c r="E51" s="117" t="s">
        <v>64</v>
      </c>
      <c r="F51" s="117" t="s">
        <v>64</v>
      </c>
      <c r="G51" s="118">
        <f>D51</f>
        <v>0</v>
      </c>
    </row>
    <row r="52" spans="2:7" ht="15.75">
      <c r="B52" s="139">
        <v>25000000</v>
      </c>
      <c r="C52" s="2" t="s">
        <v>87</v>
      </c>
      <c r="D52" s="72" t="s">
        <v>64</v>
      </c>
      <c r="E52" s="120">
        <v>1488010</v>
      </c>
      <c r="F52" s="72" t="s">
        <v>64</v>
      </c>
      <c r="G52" s="118">
        <f aca="true" t="shared" si="0" ref="G52:G58">E52</f>
        <v>1488010</v>
      </c>
    </row>
    <row r="53" spans="2:7" ht="47.25" hidden="1">
      <c r="B53" s="139">
        <v>31030000</v>
      </c>
      <c r="C53" s="3" t="s">
        <v>47</v>
      </c>
      <c r="D53" s="117" t="s">
        <v>64</v>
      </c>
      <c r="E53" s="119"/>
      <c r="F53" s="119"/>
      <c r="G53" s="118">
        <f t="shared" si="0"/>
        <v>0</v>
      </c>
    </row>
    <row r="54" spans="2:7" ht="15.75" hidden="1">
      <c r="B54" s="139">
        <v>33000000</v>
      </c>
      <c r="C54" s="3" t="s">
        <v>45</v>
      </c>
      <c r="D54" s="117" t="s">
        <v>64</v>
      </c>
      <c r="E54" s="119">
        <f>E55</f>
        <v>0</v>
      </c>
      <c r="F54" s="119">
        <f>F55</f>
        <v>0</v>
      </c>
      <c r="G54" s="118">
        <f t="shared" si="0"/>
        <v>0</v>
      </c>
    </row>
    <row r="55" spans="2:7" ht="15.75" hidden="1">
      <c r="B55" s="149">
        <v>33010000</v>
      </c>
      <c r="C55" s="3" t="s">
        <v>46</v>
      </c>
      <c r="D55" s="117" t="s">
        <v>64</v>
      </c>
      <c r="E55" s="119"/>
      <c r="F55" s="119"/>
      <c r="G55" s="118">
        <f t="shared" si="0"/>
        <v>0</v>
      </c>
    </row>
    <row r="56" spans="2:7" ht="16.5" customHeight="1">
      <c r="B56" s="137">
        <v>50000000</v>
      </c>
      <c r="C56" s="5" t="s">
        <v>48</v>
      </c>
      <c r="D56" s="72" t="s">
        <v>64</v>
      </c>
      <c r="E56" s="119">
        <f>E57+E58</f>
        <v>180000</v>
      </c>
      <c r="F56" s="72" t="s">
        <v>64</v>
      </c>
      <c r="G56" s="118">
        <f t="shared" si="0"/>
        <v>180000</v>
      </c>
    </row>
    <row r="57" spans="2:7" ht="31.5" hidden="1">
      <c r="B57" s="137">
        <v>50080000</v>
      </c>
      <c r="C57" s="3" t="s">
        <v>49</v>
      </c>
      <c r="D57" s="117" t="s">
        <v>64</v>
      </c>
      <c r="E57" s="119"/>
      <c r="F57" s="117" t="s">
        <v>64</v>
      </c>
      <c r="G57" s="118">
        <f t="shared" si="0"/>
        <v>0</v>
      </c>
    </row>
    <row r="58" spans="2:7" ht="47.25">
      <c r="B58" s="137">
        <v>50110000</v>
      </c>
      <c r="C58" s="3" t="s">
        <v>83</v>
      </c>
      <c r="D58" s="72" t="s">
        <v>64</v>
      </c>
      <c r="E58" s="120">
        <v>180000</v>
      </c>
      <c r="F58" s="72" t="s">
        <v>64</v>
      </c>
      <c r="G58" s="118">
        <f t="shared" si="0"/>
        <v>180000</v>
      </c>
    </row>
    <row r="59" spans="2:7" ht="15.75">
      <c r="B59" s="150"/>
      <c r="C59" s="15" t="s">
        <v>50</v>
      </c>
      <c r="D59" s="116">
        <f>D13+D35</f>
        <v>70000</v>
      </c>
      <c r="E59" s="119">
        <f>E13+E35+E53+E54+E56</f>
        <v>1668010</v>
      </c>
      <c r="F59" s="119">
        <f>F35+F53+F54</f>
        <v>0</v>
      </c>
      <c r="G59" s="118">
        <f>SUM(D59:E59)</f>
        <v>1738010</v>
      </c>
    </row>
    <row r="60" spans="2:7" ht="16.5" customHeight="1">
      <c r="B60" s="137">
        <v>40000000</v>
      </c>
      <c r="C60" s="44" t="s">
        <v>51</v>
      </c>
      <c r="D60" s="116">
        <f>D61+D69</f>
        <v>44188875</v>
      </c>
      <c r="E60" s="161">
        <f>E61</f>
        <v>6094318.33</v>
      </c>
      <c r="F60" s="72"/>
      <c r="G60" s="163">
        <f>SUM(D60:E60)</f>
        <v>50283193.33</v>
      </c>
    </row>
    <row r="61" spans="2:7" ht="15.75">
      <c r="B61" s="137">
        <v>41000000</v>
      </c>
      <c r="C61" s="45" t="s">
        <v>52</v>
      </c>
      <c r="D61" s="116">
        <f>D62+D63+D68</f>
        <v>44188875</v>
      </c>
      <c r="E61" s="162">
        <f>E68</f>
        <v>6094318.33</v>
      </c>
      <c r="F61" s="72" t="str">
        <f>F68</f>
        <v>х</v>
      </c>
      <c r="G61" s="163">
        <f>SUM(D61:E61)</f>
        <v>50283193.33</v>
      </c>
    </row>
    <row r="62" spans="2:7" ht="18" customHeight="1" hidden="1">
      <c r="B62" s="137">
        <v>41010000</v>
      </c>
      <c r="C62" s="46" t="s">
        <v>53</v>
      </c>
      <c r="D62" s="116"/>
      <c r="E62" s="72" t="s">
        <v>64</v>
      </c>
      <c r="F62" s="72" t="s">
        <v>64</v>
      </c>
      <c r="G62" s="118">
        <f>D62</f>
        <v>0</v>
      </c>
    </row>
    <row r="63" spans="2:7" ht="18" customHeight="1">
      <c r="B63" s="102">
        <v>41020000</v>
      </c>
      <c r="C63" s="56" t="s">
        <v>54</v>
      </c>
      <c r="D63" s="121">
        <f>SUM(D64:D67)</f>
        <v>31804113</v>
      </c>
      <c r="E63" s="72" t="s">
        <v>64</v>
      </c>
      <c r="F63" s="72" t="s">
        <v>64</v>
      </c>
      <c r="G63" s="118">
        <f aca="true" t="shared" si="1" ref="G63:G69">SUM(D63:E63)</f>
        <v>31804113</v>
      </c>
    </row>
    <row r="64" spans="2:7" ht="48" customHeight="1">
      <c r="B64" s="165">
        <v>41020600</v>
      </c>
      <c r="C64" s="54" t="s">
        <v>109</v>
      </c>
      <c r="D64" s="82">
        <v>618057</v>
      </c>
      <c r="E64" s="72" t="s">
        <v>64</v>
      </c>
      <c r="F64" s="72" t="s">
        <v>64</v>
      </c>
      <c r="G64" s="118">
        <f t="shared" si="1"/>
        <v>618057</v>
      </c>
    </row>
    <row r="65" spans="2:7" ht="108" customHeight="1" hidden="1">
      <c r="B65" s="108">
        <v>41020700</v>
      </c>
      <c r="C65" s="52" t="s">
        <v>141</v>
      </c>
      <c r="D65" s="71"/>
      <c r="E65" s="72" t="s">
        <v>64</v>
      </c>
      <c r="F65" s="72" t="s">
        <v>64</v>
      </c>
      <c r="G65" s="118">
        <f t="shared" si="1"/>
        <v>0</v>
      </c>
    </row>
    <row r="66" spans="2:7" ht="60.75" customHeight="1">
      <c r="B66" s="108">
        <v>41021300</v>
      </c>
      <c r="C66" s="52" t="s">
        <v>137</v>
      </c>
      <c r="D66" s="71">
        <v>943654</v>
      </c>
      <c r="E66" s="72" t="s">
        <v>64</v>
      </c>
      <c r="F66" s="72" t="s">
        <v>64</v>
      </c>
      <c r="G66" s="118">
        <f t="shared" si="1"/>
        <v>943654</v>
      </c>
    </row>
    <row r="67" spans="2:7" ht="24" customHeight="1">
      <c r="B67" s="108">
        <v>41020900</v>
      </c>
      <c r="C67" s="166" t="s">
        <v>138</v>
      </c>
      <c r="D67" s="116">
        <v>30242402</v>
      </c>
      <c r="E67" s="72" t="s">
        <v>64</v>
      </c>
      <c r="F67" s="72" t="s">
        <v>64</v>
      </c>
      <c r="G67" s="118">
        <f t="shared" si="1"/>
        <v>30242402</v>
      </c>
    </row>
    <row r="68" spans="2:7" ht="15.75">
      <c r="B68" s="137">
        <v>41030000</v>
      </c>
      <c r="C68" s="167" t="s">
        <v>55</v>
      </c>
      <c r="D68" s="116">
        <f>SUM(D72:D82)</f>
        <v>12384762</v>
      </c>
      <c r="E68" s="162">
        <f>E79</f>
        <v>6094318.33</v>
      </c>
      <c r="F68" s="72" t="s">
        <v>64</v>
      </c>
      <c r="G68" s="163">
        <f t="shared" si="1"/>
        <v>18479080.33</v>
      </c>
    </row>
    <row r="69" spans="2:7" ht="15.75" hidden="1">
      <c r="B69" s="151"/>
      <c r="C69" s="47"/>
      <c r="D69" s="116"/>
      <c r="E69" s="119"/>
      <c r="F69" s="119"/>
      <c r="G69" s="118">
        <f t="shared" si="1"/>
        <v>0</v>
      </c>
    </row>
    <row r="70" spans="2:7" ht="15.75" hidden="1">
      <c r="B70" s="141"/>
      <c r="C70" s="48"/>
      <c r="D70" s="116"/>
      <c r="E70" s="117"/>
      <c r="F70" s="117"/>
      <c r="G70" s="118">
        <f>D70</f>
        <v>0</v>
      </c>
    </row>
    <row r="71" spans="2:7" ht="15.75" hidden="1">
      <c r="B71" s="151"/>
      <c r="C71" s="47"/>
      <c r="D71" s="117"/>
      <c r="E71" s="119"/>
      <c r="F71" s="119"/>
      <c r="G71" s="118">
        <f>E71</f>
        <v>0</v>
      </c>
    </row>
    <row r="72" spans="2:7" ht="17.25" customHeight="1" hidden="1">
      <c r="B72" s="108"/>
      <c r="C72" s="49"/>
      <c r="D72" s="116"/>
      <c r="E72" s="72"/>
      <c r="F72" s="72"/>
      <c r="G72" s="118"/>
    </row>
    <row r="73" spans="2:7" ht="47.25">
      <c r="B73" s="111">
        <v>41030600</v>
      </c>
      <c r="C73" s="59" t="s">
        <v>110</v>
      </c>
      <c r="D73" s="116">
        <v>4979761</v>
      </c>
      <c r="E73" s="72" t="s">
        <v>64</v>
      </c>
      <c r="F73" s="72" t="s">
        <v>64</v>
      </c>
      <c r="G73" s="118">
        <f>SUM(D73:E73)</f>
        <v>4979761</v>
      </c>
    </row>
    <row r="74" spans="2:7" ht="237" customHeight="1">
      <c r="B74" s="141"/>
      <c r="C74" s="50" t="s">
        <v>125</v>
      </c>
      <c r="D74" s="116"/>
      <c r="E74" s="86"/>
      <c r="F74" s="86"/>
      <c r="G74" s="119"/>
    </row>
    <row r="75" spans="2:7" ht="172.5" customHeight="1">
      <c r="B75" s="111">
        <v>41030800</v>
      </c>
      <c r="C75" s="52" t="s">
        <v>124</v>
      </c>
      <c r="D75" s="116">
        <v>5386612</v>
      </c>
      <c r="E75" s="86" t="s">
        <v>64</v>
      </c>
      <c r="F75" s="86" t="s">
        <v>64</v>
      </c>
      <c r="G75" s="119">
        <f>SUM(D75:E75)</f>
        <v>5386612</v>
      </c>
    </row>
    <row r="76" spans="2:7" ht="192" customHeight="1">
      <c r="B76" s="111">
        <v>41030900</v>
      </c>
      <c r="C76" s="52" t="s">
        <v>3</v>
      </c>
      <c r="D76" s="116">
        <v>926924</v>
      </c>
      <c r="E76" s="86" t="s">
        <v>64</v>
      </c>
      <c r="F76" s="86" t="s">
        <v>64</v>
      </c>
      <c r="G76" s="118">
        <f>SUM(D76:E76)</f>
        <v>926924</v>
      </c>
    </row>
    <row r="77" spans="2:7" ht="237.75" customHeight="1">
      <c r="B77" s="152"/>
      <c r="C77" s="53" t="s">
        <v>127</v>
      </c>
      <c r="D77" s="147"/>
      <c r="E77" s="125"/>
      <c r="F77" s="125"/>
      <c r="G77" s="126"/>
    </row>
    <row r="78" spans="2:7" ht="127.5" customHeight="1">
      <c r="B78" s="153">
        <v>41031000</v>
      </c>
      <c r="C78" s="54" t="s">
        <v>126</v>
      </c>
      <c r="D78" s="148">
        <v>3458</v>
      </c>
      <c r="E78" s="72" t="s">
        <v>64</v>
      </c>
      <c r="F78" s="72" t="s">
        <v>64</v>
      </c>
      <c r="G78" s="128">
        <f aca="true" t="shared" si="2" ref="G78:G83">SUM(D78:E78)</f>
        <v>3458</v>
      </c>
    </row>
    <row r="79" spans="2:7" ht="60" customHeight="1">
      <c r="B79" s="111">
        <v>41031900</v>
      </c>
      <c r="C79" s="60" t="s">
        <v>123</v>
      </c>
      <c r="D79" s="85" t="s">
        <v>64</v>
      </c>
      <c r="E79" s="161">
        <v>6094318.33</v>
      </c>
      <c r="F79" s="86" t="s">
        <v>64</v>
      </c>
      <c r="G79" s="65">
        <f t="shared" si="2"/>
        <v>6094318.33</v>
      </c>
    </row>
    <row r="80" spans="2:7" ht="81" customHeight="1">
      <c r="B80" s="111">
        <v>41032300</v>
      </c>
      <c r="C80" s="60" t="s">
        <v>122</v>
      </c>
      <c r="D80" s="116">
        <v>1088007</v>
      </c>
      <c r="E80" s="86" t="s">
        <v>64</v>
      </c>
      <c r="F80" s="86" t="s">
        <v>64</v>
      </c>
      <c r="G80" s="118">
        <f t="shared" si="2"/>
        <v>1088007</v>
      </c>
    </row>
    <row r="81" spans="2:7" ht="17.25" customHeight="1" thickBot="1">
      <c r="B81" s="144">
        <v>41035000</v>
      </c>
      <c r="C81" s="61" t="s">
        <v>114</v>
      </c>
      <c r="D81" s="124"/>
      <c r="E81" s="125" t="s">
        <v>64</v>
      </c>
      <c r="F81" s="125" t="s">
        <v>64</v>
      </c>
      <c r="G81" s="126">
        <f t="shared" si="2"/>
        <v>0</v>
      </c>
    </row>
    <row r="82" spans="2:7" ht="66.75" customHeight="1" hidden="1" thickBot="1">
      <c r="B82" s="145">
        <v>41036800</v>
      </c>
      <c r="C82" s="62" t="s">
        <v>121</v>
      </c>
      <c r="D82" s="129"/>
      <c r="E82" s="130" t="s">
        <v>64</v>
      </c>
      <c r="F82" s="130" t="s">
        <v>64</v>
      </c>
      <c r="G82" s="131">
        <f t="shared" si="2"/>
        <v>0</v>
      </c>
    </row>
    <row r="83" spans="2:7" ht="16.5" thickBot="1">
      <c r="B83" s="18"/>
      <c r="C83" s="19" t="s">
        <v>57</v>
      </c>
      <c r="D83" s="132">
        <f>D59+D60</f>
        <v>44258875</v>
      </c>
      <c r="E83" s="133">
        <f>E59+E60</f>
        <v>7762328.33</v>
      </c>
      <c r="F83" s="134">
        <f>F59</f>
        <v>0</v>
      </c>
      <c r="G83" s="135">
        <f t="shared" si="2"/>
        <v>52021203.33</v>
      </c>
    </row>
    <row r="85" spans="2:9" ht="22.5" customHeight="1">
      <c r="B85" s="210"/>
      <c r="C85" s="210"/>
      <c r="D85" s="210"/>
      <c r="E85" s="210"/>
      <c r="F85" s="210"/>
      <c r="G85" s="210"/>
      <c r="H85" s="210"/>
      <c r="I85" s="210"/>
    </row>
    <row r="86" spans="2:6" ht="32.25" customHeight="1">
      <c r="B86" s="23" t="s">
        <v>66</v>
      </c>
      <c r="C86" s="23"/>
      <c r="D86" s="23"/>
      <c r="E86" s="23" t="s">
        <v>69</v>
      </c>
      <c r="F86" s="23"/>
    </row>
  </sheetData>
  <mergeCells count="8">
    <mergeCell ref="C6:D6"/>
    <mergeCell ref="B85:I85"/>
    <mergeCell ref="G10:G11"/>
    <mergeCell ref="E7:F7"/>
    <mergeCell ref="B10:B11"/>
    <mergeCell ref="C10:C11"/>
    <mergeCell ref="D10:D11"/>
    <mergeCell ref="E10:F10"/>
  </mergeCells>
  <printOptions/>
  <pageMargins left="0.984251968503937" right="0.3937007874015748" top="0.3937007874015748" bottom="0.2755905511811024" header="0.4330708661417323" footer="0.3937007874015748"/>
  <pageSetup horizontalDpi="240" verticalDpi="240" orientation="portrait" paperSize="9" scale="75" r:id="rId1"/>
</worksheet>
</file>

<file path=xl/worksheets/sheet4.xml><?xml version="1.0" encoding="utf-8"?>
<worksheet xmlns="http://schemas.openxmlformats.org/spreadsheetml/2006/main" xmlns:r="http://schemas.openxmlformats.org/officeDocument/2006/relationships">
  <dimension ref="B2:I89"/>
  <sheetViews>
    <sheetView showGridLines="0" zoomScale="75" zoomScaleNormal="75" workbookViewId="0" topLeftCell="B81">
      <selection activeCell="D85" sqref="D85:E85"/>
    </sheetView>
  </sheetViews>
  <sheetFormatPr defaultColWidth="9.00390625" defaultRowHeight="12.75"/>
  <cols>
    <col min="1" max="1" width="2.875" style="0" hidden="1" customWidth="1"/>
    <col min="2" max="2" width="10.00390625" style="168" customWidth="1"/>
    <col min="3" max="3" width="63.625" style="14" customWidth="1"/>
    <col min="4" max="6" width="11.125" style="0" customWidth="1"/>
    <col min="7" max="7" width="12.25390625" style="0" customWidth="1"/>
    <col min="8" max="8" width="2.00390625" style="0" customWidth="1"/>
  </cols>
  <sheetData>
    <row r="2" ht="18">
      <c r="E2" s="22" t="s">
        <v>5</v>
      </c>
    </row>
    <row r="3" ht="18.75" customHeight="1">
      <c r="E3" s="22" t="s">
        <v>104</v>
      </c>
    </row>
    <row r="4" ht="21.75" customHeight="1">
      <c r="E4" s="22" t="s">
        <v>6</v>
      </c>
    </row>
    <row r="5" spans="4:6" ht="12.75">
      <c r="D5" s="1"/>
      <c r="E5" s="1"/>
      <c r="F5" s="1"/>
    </row>
    <row r="6" spans="3:4" ht="25.5" customHeight="1">
      <c r="C6" s="192" t="s">
        <v>97</v>
      </c>
      <c r="D6" s="192"/>
    </row>
    <row r="7" spans="5:6" ht="12.75">
      <c r="E7" s="203"/>
      <c r="F7" s="203"/>
    </row>
    <row r="8" ht="12.75">
      <c r="G8" s="1" t="s">
        <v>100</v>
      </c>
    </row>
    <row r="9" ht="13.5" thickBot="1"/>
    <row r="10" spans="2:7" ht="13.5" thickBot="1">
      <c r="B10" s="216" t="s">
        <v>58</v>
      </c>
      <c r="C10" s="213" t="s">
        <v>59</v>
      </c>
      <c r="D10" s="214" t="s">
        <v>60</v>
      </c>
      <c r="E10" s="215" t="s">
        <v>61</v>
      </c>
      <c r="F10" s="215"/>
      <c r="G10" s="211" t="s">
        <v>62</v>
      </c>
    </row>
    <row r="11" spans="2:7" ht="44.25" customHeight="1" thickBot="1">
      <c r="B11" s="216"/>
      <c r="C11" s="213"/>
      <c r="D11" s="214"/>
      <c r="E11" s="11" t="s">
        <v>62</v>
      </c>
      <c r="F11" s="11" t="s">
        <v>63</v>
      </c>
      <c r="G11" s="211"/>
    </row>
    <row r="12" spans="2:7" ht="15.75" thickBot="1">
      <c r="B12" s="169">
        <v>1</v>
      </c>
      <c r="C12" s="39">
        <v>2</v>
      </c>
      <c r="D12" s="40">
        <v>3</v>
      </c>
      <c r="E12" s="38">
        <v>4</v>
      </c>
      <c r="F12" s="38">
        <v>5</v>
      </c>
      <c r="G12" s="39">
        <v>6</v>
      </c>
    </row>
    <row r="13" spans="2:7" ht="18.75">
      <c r="B13" s="170">
        <v>10000000</v>
      </c>
      <c r="C13" s="7" t="s">
        <v>8</v>
      </c>
      <c r="D13" s="114">
        <f>D14+D21+D23+D30+D34</f>
        <v>21900</v>
      </c>
      <c r="E13" s="81">
        <f>E19+E23</f>
        <v>0</v>
      </c>
      <c r="F13" s="72" t="s">
        <v>64</v>
      </c>
      <c r="G13" s="115">
        <f>SUM(D13:E13)</f>
        <v>21900</v>
      </c>
    </row>
    <row r="14" spans="2:7" ht="31.5" hidden="1">
      <c r="B14" s="171">
        <v>11000000</v>
      </c>
      <c r="C14" s="2" t="s">
        <v>9</v>
      </c>
      <c r="D14" s="116">
        <f>D15+D16</f>
        <v>0</v>
      </c>
      <c r="E14" s="117" t="s">
        <v>64</v>
      </c>
      <c r="F14" s="117" t="s">
        <v>64</v>
      </c>
      <c r="G14" s="118">
        <f>D14</f>
        <v>0</v>
      </c>
    </row>
    <row r="15" spans="2:7" ht="18.75" customHeight="1" hidden="1">
      <c r="B15" s="171">
        <v>11010000</v>
      </c>
      <c r="C15" s="3" t="s">
        <v>7</v>
      </c>
      <c r="D15" s="116"/>
      <c r="E15" s="117" t="s">
        <v>64</v>
      </c>
      <c r="F15" s="117" t="s">
        <v>64</v>
      </c>
      <c r="G15" s="118">
        <f>D15</f>
        <v>0</v>
      </c>
    </row>
    <row r="16" spans="2:7" ht="15.75" hidden="1">
      <c r="B16" s="171">
        <v>11020000</v>
      </c>
      <c r="C16" s="3" t="s">
        <v>10</v>
      </c>
      <c r="D16" s="116">
        <f>SUM(D17:D18)</f>
        <v>0</v>
      </c>
      <c r="E16" s="117" t="s">
        <v>64</v>
      </c>
      <c r="F16" s="117" t="s">
        <v>64</v>
      </c>
      <c r="G16" s="118">
        <f>D16</f>
        <v>0</v>
      </c>
    </row>
    <row r="17" spans="2:7" ht="31.5" hidden="1">
      <c r="B17" s="172">
        <v>11020100</v>
      </c>
      <c r="C17" s="4" t="s">
        <v>11</v>
      </c>
      <c r="D17" s="116"/>
      <c r="E17" s="117" t="s">
        <v>64</v>
      </c>
      <c r="F17" s="117" t="s">
        <v>64</v>
      </c>
      <c r="G17" s="118">
        <f>D17</f>
        <v>0</v>
      </c>
    </row>
    <row r="18" spans="2:7" ht="31.5" hidden="1">
      <c r="B18" s="172">
        <v>11020200</v>
      </c>
      <c r="C18" s="4" t="s">
        <v>12</v>
      </c>
      <c r="D18" s="116"/>
      <c r="E18" s="117" t="s">
        <v>64</v>
      </c>
      <c r="F18" s="117" t="s">
        <v>64</v>
      </c>
      <c r="G18" s="118">
        <f>D18</f>
        <v>0</v>
      </c>
    </row>
    <row r="19" spans="2:7" ht="15.75" hidden="1">
      <c r="B19" s="171">
        <v>12000000</v>
      </c>
      <c r="C19" s="2" t="s">
        <v>13</v>
      </c>
      <c r="D19" s="117" t="s">
        <v>64</v>
      </c>
      <c r="E19" s="119">
        <f>E20</f>
        <v>0</v>
      </c>
      <c r="F19" s="117" t="s">
        <v>64</v>
      </c>
      <c r="G19" s="118">
        <f>SUM(D19:E19)</f>
        <v>0</v>
      </c>
    </row>
    <row r="20" spans="2:7" ht="31.5" hidden="1">
      <c r="B20" s="171">
        <v>12020000</v>
      </c>
      <c r="C20" s="3" t="s">
        <v>14</v>
      </c>
      <c r="D20" s="117" t="s">
        <v>64</v>
      </c>
      <c r="E20" s="119"/>
      <c r="F20" s="117" t="s">
        <v>64</v>
      </c>
      <c r="G20" s="118">
        <f>E20</f>
        <v>0</v>
      </c>
    </row>
    <row r="21" spans="2:7" ht="15.75" hidden="1">
      <c r="B21" s="171">
        <v>13000000</v>
      </c>
      <c r="C21" s="2" t="s">
        <v>15</v>
      </c>
      <c r="D21" s="116">
        <f>D22</f>
        <v>0</v>
      </c>
      <c r="E21" s="117" t="s">
        <v>64</v>
      </c>
      <c r="F21" s="117" t="s">
        <v>64</v>
      </c>
      <c r="G21" s="118">
        <f>D21</f>
        <v>0</v>
      </c>
    </row>
    <row r="22" spans="2:7" ht="15.75" hidden="1">
      <c r="B22" s="171">
        <v>13050000</v>
      </c>
      <c r="C22" s="3" t="s">
        <v>16</v>
      </c>
      <c r="D22" s="116"/>
      <c r="E22" s="117" t="s">
        <v>64</v>
      </c>
      <c r="F22" s="117" t="s">
        <v>64</v>
      </c>
      <c r="G22" s="118">
        <f>D22</f>
        <v>0</v>
      </c>
    </row>
    <row r="23" spans="2:7" ht="15.75">
      <c r="B23" s="171">
        <v>14000000</v>
      </c>
      <c r="C23" s="2" t="s">
        <v>81</v>
      </c>
      <c r="D23" s="116">
        <f>D24</f>
        <v>16000</v>
      </c>
      <c r="E23" s="119">
        <f>E29</f>
        <v>0</v>
      </c>
      <c r="F23" s="72" t="s">
        <v>64</v>
      </c>
      <c r="G23" s="118">
        <f>SUM(D23:E23)</f>
        <v>16000</v>
      </c>
    </row>
    <row r="24" spans="2:7" ht="15.75">
      <c r="B24" s="172">
        <v>14060100</v>
      </c>
      <c r="C24" s="4" t="s">
        <v>18</v>
      </c>
      <c r="D24" s="116">
        <v>16000</v>
      </c>
      <c r="E24" s="72" t="s">
        <v>64</v>
      </c>
      <c r="F24" s="72" t="s">
        <v>64</v>
      </c>
      <c r="G24" s="118">
        <f>D24</f>
        <v>16000</v>
      </c>
    </row>
    <row r="25" spans="2:7" ht="15.75" hidden="1">
      <c r="B25" s="172">
        <v>14060200</v>
      </c>
      <c r="C25" s="4" t="s">
        <v>19</v>
      </c>
      <c r="D25" s="116"/>
      <c r="E25" s="117" t="s">
        <v>64</v>
      </c>
      <c r="F25" s="117" t="s">
        <v>64</v>
      </c>
      <c r="G25" s="118">
        <f aca="true" t="shared" si="0" ref="G25:G34">D25</f>
        <v>0</v>
      </c>
    </row>
    <row r="26" spans="2:7" ht="31.5" hidden="1">
      <c r="B26" s="172">
        <v>14060300</v>
      </c>
      <c r="C26" s="4" t="s">
        <v>20</v>
      </c>
      <c r="D26" s="116"/>
      <c r="E26" s="117" t="s">
        <v>64</v>
      </c>
      <c r="F26" s="117" t="s">
        <v>64</v>
      </c>
      <c r="G26" s="118">
        <f t="shared" si="0"/>
        <v>0</v>
      </c>
    </row>
    <row r="27" spans="2:7" ht="31.5" hidden="1">
      <c r="B27" s="172">
        <v>14061100</v>
      </c>
      <c r="C27" s="4" t="s">
        <v>21</v>
      </c>
      <c r="D27" s="116"/>
      <c r="E27" s="117" t="s">
        <v>64</v>
      </c>
      <c r="F27" s="117" t="s">
        <v>64</v>
      </c>
      <c r="G27" s="118">
        <f t="shared" si="0"/>
        <v>0</v>
      </c>
    </row>
    <row r="28" spans="2:7" ht="31.5" hidden="1">
      <c r="B28" s="171">
        <v>14070000</v>
      </c>
      <c r="C28" s="3" t="s">
        <v>22</v>
      </c>
      <c r="D28" s="117"/>
      <c r="E28" s="117" t="s">
        <v>64</v>
      </c>
      <c r="F28" s="117" t="s">
        <v>64</v>
      </c>
      <c r="G28" s="118">
        <f t="shared" si="0"/>
        <v>0</v>
      </c>
    </row>
    <row r="29" spans="2:7" ht="47.25" hidden="1">
      <c r="B29" s="172">
        <v>14071500</v>
      </c>
      <c r="C29" s="4" t="s">
        <v>23</v>
      </c>
      <c r="D29" s="117" t="s">
        <v>64</v>
      </c>
      <c r="E29" s="119"/>
      <c r="F29" s="117" t="s">
        <v>64</v>
      </c>
      <c r="G29" s="118" t="str">
        <f t="shared" si="0"/>
        <v>х</v>
      </c>
    </row>
    <row r="30" spans="2:7" ht="15.75" hidden="1">
      <c r="B30" s="171">
        <v>16000000</v>
      </c>
      <c r="C30" s="2" t="s">
        <v>24</v>
      </c>
      <c r="D30" s="116">
        <f>D31+D32+D33</f>
        <v>0</v>
      </c>
      <c r="E30" s="117" t="s">
        <v>64</v>
      </c>
      <c r="F30" s="117" t="s">
        <v>64</v>
      </c>
      <c r="G30" s="118">
        <f t="shared" si="0"/>
        <v>0</v>
      </c>
    </row>
    <row r="31" spans="2:7" ht="15.75" hidden="1">
      <c r="B31" s="171">
        <v>16010000</v>
      </c>
      <c r="C31" s="3" t="s">
        <v>25</v>
      </c>
      <c r="D31" s="116"/>
      <c r="E31" s="117" t="s">
        <v>64</v>
      </c>
      <c r="F31" s="117" t="s">
        <v>64</v>
      </c>
      <c r="G31" s="118">
        <f t="shared" si="0"/>
        <v>0</v>
      </c>
    </row>
    <row r="32" spans="2:7" ht="15.75" hidden="1">
      <c r="B32" s="171">
        <v>16040000</v>
      </c>
      <c r="C32" s="3" t="s">
        <v>26</v>
      </c>
      <c r="D32" s="116"/>
      <c r="E32" s="117" t="s">
        <v>64</v>
      </c>
      <c r="F32" s="117" t="s">
        <v>64</v>
      </c>
      <c r="G32" s="118">
        <f t="shared" si="0"/>
        <v>0</v>
      </c>
    </row>
    <row r="33" spans="2:7" ht="15.75" hidden="1">
      <c r="B33" s="171">
        <v>16050000</v>
      </c>
      <c r="C33" s="3" t="s">
        <v>27</v>
      </c>
      <c r="D33" s="116"/>
      <c r="E33" s="117" t="s">
        <v>64</v>
      </c>
      <c r="F33" s="117" t="s">
        <v>64</v>
      </c>
      <c r="G33" s="118">
        <f t="shared" si="0"/>
        <v>0</v>
      </c>
    </row>
    <row r="34" spans="2:7" ht="15.75">
      <c r="B34" s="171">
        <v>16000000</v>
      </c>
      <c r="C34" s="2" t="s">
        <v>90</v>
      </c>
      <c r="D34" s="116">
        <f>D35</f>
        <v>5900</v>
      </c>
      <c r="E34" s="119">
        <v>0</v>
      </c>
      <c r="F34" s="119">
        <v>0</v>
      </c>
      <c r="G34" s="118">
        <f t="shared" si="0"/>
        <v>5900</v>
      </c>
    </row>
    <row r="35" spans="2:7" ht="15.75">
      <c r="B35" s="172">
        <v>16040000</v>
      </c>
      <c r="C35" s="4" t="s">
        <v>26</v>
      </c>
      <c r="D35" s="116">
        <v>5900</v>
      </c>
      <c r="E35" s="72" t="s">
        <v>64</v>
      </c>
      <c r="F35" s="72" t="s">
        <v>64</v>
      </c>
      <c r="G35" s="118">
        <f>SUM(D35:E35)</f>
        <v>5900</v>
      </c>
    </row>
    <row r="36" spans="2:7" ht="18.75">
      <c r="B36" s="171">
        <v>20000000</v>
      </c>
      <c r="C36" s="5" t="s">
        <v>28</v>
      </c>
      <c r="D36" s="116">
        <f>D37+D41+D45+D48</f>
        <v>7000</v>
      </c>
      <c r="E36" s="119">
        <f>E37+E45+E48</f>
        <v>2115341</v>
      </c>
      <c r="F36" s="119">
        <f>F37+F45+F48</f>
        <v>0</v>
      </c>
      <c r="G36" s="118">
        <f>SUM(D36:E36)</f>
        <v>2122341</v>
      </c>
    </row>
    <row r="37" spans="2:7" ht="15.75" hidden="1">
      <c r="B37" s="171">
        <v>21000000</v>
      </c>
      <c r="C37" s="2" t="s">
        <v>29</v>
      </c>
      <c r="D37" s="116">
        <f>D38+D39</f>
        <v>0</v>
      </c>
      <c r="E37" s="119">
        <f>E40</f>
        <v>0</v>
      </c>
      <c r="F37" s="119">
        <f>F40</f>
        <v>0</v>
      </c>
      <c r="G37" s="118">
        <f>SUM(D37:E37)</f>
        <v>0</v>
      </c>
    </row>
    <row r="38" spans="2:7" ht="15.75" hidden="1">
      <c r="B38" s="171">
        <v>21030000</v>
      </c>
      <c r="C38" s="3" t="s">
        <v>30</v>
      </c>
      <c r="D38" s="116"/>
      <c r="E38" s="117" t="s">
        <v>64</v>
      </c>
      <c r="F38" s="117" t="s">
        <v>64</v>
      </c>
      <c r="G38" s="118">
        <f>D38</f>
        <v>0</v>
      </c>
    </row>
    <row r="39" spans="2:7" ht="31.5" hidden="1">
      <c r="B39" s="171">
        <v>21040000</v>
      </c>
      <c r="C39" s="3" t="s">
        <v>31</v>
      </c>
      <c r="D39" s="116"/>
      <c r="E39" s="117" t="s">
        <v>64</v>
      </c>
      <c r="F39" s="117" t="s">
        <v>64</v>
      </c>
      <c r="G39" s="118">
        <f>D39</f>
        <v>0</v>
      </c>
    </row>
    <row r="40" spans="2:7" ht="47.25" hidden="1">
      <c r="B40" s="172">
        <v>21050400</v>
      </c>
      <c r="C40" s="4" t="s">
        <v>32</v>
      </c>
      <c r="D40" s="117" t="s">
        <v>64</v>
      </c>
      <c r="E40" s="119"/>
      <c r="F40" s="119"/>
      <c r="G40" s="118">
        <f>E40</f>
        <v>0</v>
      </c>
    </row>
    <row r="41" spans="2:7" ht="31.5" hidden="1">
      <c r="B41" s="171">
        <v>22000000</v>
      </c>
      <c r="C41" s="2" t="s">
        <v>33</v>
      </c>
      <c r="D41" s="116">
        <f>D42+D43+D44</f>
        <v>0</v>
      </c>
      <c r="E41" s="117" t="s">
        <v>64</v>
      </c>
      <c r="F41" s="117" t="s">
        <v>64</v>
      </c>
      <c r="G41" s="118">
        <f>D41</f>
        <v>0</v>
      </c>
    </row>
    <row r="42" spans="2:7" ht="15.75" hidden="1">
      <c r="B42" s="171">
        <v>22020000</v>
      </c>
      <c r="C42" s="3" t="s">
        <v>34</v>
      </c>
      <c r="D42" s="116"/>
      <c r="E42" s="117" t="s">
        <v>64</v>
      </c>
      <c r="F42" s="117" t="s">
        <v>64</v>
      </c>
      <c r="G42" s="118">
        <f>D42</f>
        <v>0</v>
      </c>
    </row>
    <row r="43" spans="2:7" ht="31.5" hidden="1">
      <c r="B43" s="171">
        <v>22080000</v>
      </c>
      <c r="C43" s="3" t="s">
        <v>35</v>
      </c>
      <c r="D43" s="116"/>
      <c r="E43" s="117" t="s">
        <v>64</v>
      </c>
      <c r="F43" s="117" t="s">
        <v>64</v>
      </c>
      <c r="G43" s="118">
        <f>D43</f>
        <v>0</v>
      </c>
    </row>
    <row r="44" spans="2:7" ht="15.75" hidden="1">
      <c r="B44" s="171">
        <v>22090000</v>
      </c>
      <c r="C44" s="3" t="s">
        <v>36</v>
      </c>
      <c r="D44" s="116"/>
      <c r="E44" s="117" t="s">
        <v>64</v>
      </c>
      <c r="F44" s="117" t="s">
        <v>64</v>
      </c>
      <c r="G44" s="118">
        <f>D44</f>
        <v>0</v>
      </c>
    </row>
    <row r="45" spans="2:7" ht="15.75" hidden="1">
      <c r="B45" s="171">
        <v>23000000</v>
      </c>
      <c r="C45" s="2" t="s">
        <v>37</v>
      </c>
      <c r="D45" s="116">
        <f>D47</f>
        <v>0</v>
      </c>
      <c r="E45" s="119">
        <f>E46</f>
        <v>0</v>
      </c>
      <c r="F45" s="119"/>
      <c r="G45" s="118">
        <f>SUM(D45:E45)</f>
        <v>0</v>
      </c>
    </row>
    <row r="46" spans="2:7" ht="78.75" hidden="1">
      <c r="B46" s="173">
        <v>23020000</v>
      </c>
      <c r="C46" s="3" t="s">
        <v>38</v>
      </c>
      <c r="D46" s="117" t="s">
        <v>64</v>
      </c>
      <c r="E46" s="119"/>
      <c r="F46" s="117" t="s">
        <v>64</v>
      </c>
      <c r="G46" s="118">
        <f>E46</f>
        <v>0</v>
      </c>
    </row>
    <row r="47" spans="2:7" ht="15.75" hidden="1">
      <c r="B47" s="171">
        <v>23030000</v>
      </c>
      <c r="C47" s="3" t="s">
        <v>39</v>
      </c>
      <c r="D47" s="116"/>
      <c r="E47" s="117" t="s">
        <v>64</v>
      </c>
      <c r="F47" s="117" t="s">
        <v>64</v>
      </c>
      <c r="G47" s="118">
        <f>D47</f>
        <v>0</v>
      </c>
    </row>
    <row r="48" spans="2:7" ht="15.75">
      <c r="B48" s="171">
        <v>24000000</v>
      </c>
      <c r="C48" s="2" t="s">
        <v>82</v>
      </c>
      <c r="D48" s="116">
        <f>D49+D50+D52</f>
        <v>7000</v>
      </c>
      <c r="E48" s="119">
        <f>E51+E53</f>
        <v>2115341</v>
      </c>
      <c r="F48" s="119">
        <f>F51</f>
        <v>0</v>
      </c>
      <c r="G48" s="118">
        <f>SUM(D48:E48)</f>
        <v>2122341</v>
      </c>
    </row>
    <row r="49" spans="2:7" ht="47.25">
      <c r="B49" s="171">
        <v>24030000</v>
      </c>
      <c r="C49" s="4" t="s">
        <v>41</v>
      </c>
      <c r="D49" s="116">
        <v>2000</v>
      </c>
      <c r="E49" s="72" t="s">
        <v>64</v>
      </c>
      <c r="F49" s="72" t="s">
        <v>64</v>
      </c>
      <c r="G49" s="118">
        <f>D49</f>
        <v>2000</v>
      </c>
    </row>
    <row r="50" spans="2:7" ht="15.75">
      <c r="B50" s="171">
        <v>24060000</v>
      </c>
      <c r="C50" s="4" t="s">
        <v>42</v>
      </c>
      <c r="D50" s="116">
        <v>5000</v>
      </c>
      <c r="E50" s="72" t="s">
        <v>64</v>
      </c>
      <c r="F50" s="72" t="s">
        <v>64</v>
      </c>
      <c r="G50" s="118">
        <f>D50</f>
        <v>5000</v>
      </c>
    </row>
    <row r="51" spans="2:7" ht="31.5" hidden="1">
      <c r="B51" s="173">
        <v>24110600</v>
      </c>
      <c r="C51" s="3" t="s">
        <v>43</v>
      </c>
      <c r="D51" s="117" t="s">
        <v>64</v>
      </c>
      <c r="E51" s="119"/>
      <c r="F51" s="119"/>
      <c r="G51" s="118">
        <f>E51</f>
        <v>0</v>
      </c>
    </row>
    <row r="52" spans="2:7" ht="31.5" hidden="1">
      <c r="B52" s="173">
        <v>24110700</v>
      </c>
      <c r="C52" s="3" t="s">
        <v>44</v>
      </c>
      <c r="D52" s="116"/>
      <c r="E52" s="117" t="s">
        <v>64</v>
      </c>
      <c r="F52" s="117" t="s">
        <v>64</v>
      </c>
      <c r="G52" s="118">
        <f>D52</f>
        <v>0</v>
      </c>
    </row>
    <row r="53" spans="2:7" ht="15.75">
      <c r="B53" s="173">
        <v>25000000</v>
      </c>
      <c r="C53" s="2" t="s">
        <v>84</v>
      </c>
      <c r="D53" s="72" t="s">
        <v>64</v>
      </c>
      <c r="E53" s="120">
        <v>2115341</v>
      </c>
      <c r="F53" s="72" t="s">
        <v>64</v>
      </c>
      <c r="G53" s="118">
        <f aca="true" t="shared" si="1" ref="G53:G59">E53</f>
        <v>2115341</v>
      </c>
    </row>
    <row r="54" spans="2:7" ht="47.25" hidden="1">
      <c r="B54" s="173">
        <v>31030000</v>
      </c>
      <c r="C54" s="3" t="s">
        <v>47</v>
      </c>
      <c r="D54" s="117" t="s">
        <v>64</v>
      </c>
      <c r="E54" s="119"/>
      <c r="F54" s="119"/>
      <c r="G54" s="118">
        <f t="shared" si="1"/>
        <v>0</v>
      </c>
    </row>
    <row r="55" spans="2:7" ht="15.75" hidden="1">
      <c r="B55" s="173">
        <v>33000000</v>
      </c>
      <c r="C55" s="3" t="s">
        <v>45</v>
      </c>
      <c r="D55" s="117" t="s">
        <v>64</v>
      </c>
      <c r="E55" s="119">
        <f>E56</f>
        <v>0</v>
      </c>
      <c r="F55" s="119">
        <f>F56</f>
        <v>0</v>
      </c>
      <c r="G55" s="118">
        <f t="shared" si="1"/>
        <v>0</v>
      </c>
    </row>
    <row r="56" spans="2:7" ht="15.75" hidden="1">
      <c r="B56" s="174">
        <v>33010000</v>
      </c>
      <c r="C56" s="3" t="s">
        <v>46</v>
      </c>
      <c r="D56" s="117" t="s">
        <v>64</v>
      </c>
      <c r="E56" s="119"/>
      <c r="F56" s="119"/>
      <c r="G56" s="118">
        <f t="shared" si="1"/>
        <v>0</v>
      </c>
    </row>
    <row r="57" spans="2:7" ht="18.75">
      <c r="B57" s="171">
        <v>50000000</v>
      </c>
      <c r="C57" s="5" t="s">
        <v>48</v>
      </c>
      <c r="D57" s="72" t="s">
        <v>64</v>
      </c>
      <c r="E57" s="119">
        <f>E58+E59</f>
        <v>100000</v>
      </c>
      <c r="F57" s="72" t="s">
        <v>64</v>
      </c>
      <c r="G57" s="118">
        <f t="shared" si="1"/>
        <v>100000</v>
      </c>
    </row>
    <row r="58" spans="2:7" ht="31.5" hidden="1">
      <c r="B58" s="171">
        <v>50080000</v>
      </c>
      <c r="C58" s="3" t="s">
        <v>49</v>
      </c>
      <c r="D58" s="117" t="s">
        <v>64</v>
      </c>
      <c r="E58" s="119"/>
      <c r="F58" s="117" t="s">
        <v>64</v>
      </c>
      <c r="G58" s="118">
        <f t="shared" si="1"/>
        <v>0</v>
      </c>
    </row>
    <row r="59" spans="2:7" ht="47.25">
      <c r="B59" s="171">
        <v>50110000</v>
      </c>
      <c r="C59" s="3" t="s">
        <v>83</v>
      </c>
      <c r="D59" s="72" t="s">
        <v>64</v>
      </c>
      <c r="E59" s="120">
        <v>100000</v>
      </c>
      <c r="F59" s="72" t="s">
        <v>64</v>
      </c>
      <c r="G59" s="118">
        <f t="shared" si="1"/>
        <v>100000</v>
      </c>
    </row>
    <row r="60" spans="2:7" ht="21.75" customHeight="1">
      <c r="B60" s="175"/>
      <c r="C60" s="15" t="s">
        <v>50</v>
      </c>
      <c r="D60" s="116">
        <f>D13+D36</f>
        <v>28900</v>
      </c>
      <c r="E60" s="119">
        <f>E13+E36+E54+E55+E57</f>
        <v>2215341</v>
      </c>
      <c r="F60" s="119">
        <f>F36+F54+F55</f>
        <v>0</v>
      </c>
      <c r="G60" s="118">
        <f>SUM(D60:E60)</f>
        <v>2244241</v>
      </c>
    </row>
    <row r="61" spans="2:7" ht="24.75" customHeight="1">
      <c r="B61" s="171">
        <v>40000000</v>
      </c>
      <c r="C61" s="5" t="s">
        <v>51</v>
      </c>
      <c r="D61" s="116">
        <f>D62+D70</f>
        <v>45925372</v>
      </c>
      <c r="E61" s="161">
        <f>E62</f>
        <v>1851315.25</v>
      </c>
      <c r="F61" s="72" t="s">
        <v>64</v>
      </c>
      <c r="G61" s="163">
        <f>SUM(D61:E61)</f>
        <v>47776687.25</v>
      </c>
    </row>
    <row r="62" spans="2:7" ht="15.75">
      <c r="B62" s="171">
        <v>41000000</v>
      </c>
      <c r="C62" s="2" t="s">
        <v>52</v>
      </c>
      <c r="D62" s="116">
        <f>D63+D64+D69</f>
        <v>45925372</v>
      </c>
      <c r="E62" s="161">
        <f>E69</f>
        <v>1851315.25</v>
      </c>
      <c r="F62" s="72" t="str">
        <f>F69</f>
        <v>х</v>
      </c>
      <c r="G62" s="163">
        <f>SUM(D62:E62)</f>
        <v>47776687.25</v>
      </c>
    </row>
    <row r="63" spans="2:7" ht="15.75" hidden="1">
      <c r="B63" s="171">
        <v>41010000</v>
      </c>
      <c r="C63" s="6" t="s">
        <v>53</v>
      </c>
      <c r="D63" s="116"/>
      <c r="E63" s="72" t="s">
        <v>64</v>
      </c>
      <c r="F63" s="72" t="s">
        <v>64</v>
      </c>
      <c r="G63" s="118">
        <f>D63</f>
        <v>0</v>
      </c>
    </row>
    <row r="64" spans="2:7" ht="18" customHeight="1">
      <c r="B64" s="176">
        <v>41020000</v>
      </c>
      <c r="C64" s="56" t="s">
        <v>54</v>
      </c>
      <c r="D64" s="121">
        <f>SUM(D65:D68)</f>
        <v>33130975</v>
      </c>
      <c r="E64" s="72" t="s">
        <v>64</v>
      </c>
      <c r="F64" s="72" t="s">
        <v>64</v>
      </c>
      <c r="G64" s="118">
        <f aca="true" t="shared" si="2" ref="G64:G72">SUM(D64:E64)</f>
        <v>33130975</v>
      </c>
    </row>
    <row r="65" spans="2:7" ht="48" customHeight="1">
      <c r="B65" s="177">
        <v>41020600</v>
      </c>
      <c r="C65" s="54" t="s">
        <v>109</v>
      </c>
      <c r="D65" s="82">
        <v>517917</v>
      </c>
      <c r="E65" s="72" t="s">
        <v>64</v>
      </c>
      <c r="F65" s="72" t="s">
        <v>64</v>
      </c>
      <c r="G65" s="118">
        <f t="shared" si="2"/>
        <v>517917</v>
      </c>
    </row>
    <row r="66" spans="2:7" ht="84.75" customHeight="1" hidden="1">
      <c r="B66" s="178">
        <v>41020700</v>
      </c>
      <c r="C66" s="52" t="s">
        <v>141</v>
      </c>
      <c r="D66" s="71"/>
      <c r="E66" s="72" t="s">
        <v>64</v>
      </c>
      <c r="F66" s="72" t="s">
        <v>64</v>
      </c>
      <c r="G66" s="118">
        <f t="shared" si="2"/>
        <v>0</v>
      </c>
    </row>
    <row r="67" spans="2:7" ht="60.75" customHeight="1">
      <c r="B67" s="178">
        <v>41021300</v>
      </c>
      <c r="C67" s="52" t="s">
        <v>137</v>
      </c>
      <c r="D67" s="71">
        <v>1315306</v>
      </c>
      <c r="E67" s="72" t="s">
        <v>64</v>
      </c>
      <c r="F67" s="72" t="s">
        <v>64</v>
      </c>
      <c r="G67" s="118">
        <f t="shared" si="2"/>
        <v>1315306</v>
      </c>
    </row>
    <row r="68" spans="2:7" ht="24" customHeight="1">
      <c r="B68" s="178">
        <v>41020900</v>
      </c>
      <c r="C68" s="166" t="s">
        <v>138</v>
      </c>
      <c r="D68" s="121">
        <v>31297752</v>
      </c>
      <c r="E68" s="72" t="s">
        <v>64</v>
      </c>
      <c r="F68" s="72" t="s">
        <v>64</v>
      </c>
      <c r="G68" s="118">
        <f t="shared" si="2"/>
        <v>31297752</v>
      </c>
    </row>
    <row r="69" spans="2:7" ht="20.25" customHeight="1">
      <c r="B69" s="171">
        <v>41030000</v>
      </c>
      <c r="C69" s="6" t="s">
        <v>55</v>
      </c>
      <c r="D69" s="116">
        <f>SUM(D73:D84)</f>
        <v>12794397</v>
      </c>
      <c r="E69" s="161">
        <f>E81</f>
        <v>1851315.25</v>
      </c>
      <c r="F69" s="72" t="s">
        <v>64</v>
      </c>
      <c r="G69" s="163">
        <f t="shared" si="2"/>
        <v>14645712.25</v>
      </c>
    </row>
    <row r="70" spans="2:7" ht="15.75" hidden="1">
      <c r="B70" s="179"/>
      <c r="C70" s="16"/>
      <c r="D70" s="116"/>
      <c r="E70" s="119"/>
      <c r="F70" s="119"/>
      <c r="G70" s="118">
        <f t="shared" si="2"/>
        <v>0</v>
      </c>
    </row>
    <row r="71" spans="2:7" ht="15.75" hidden="1">
      <c r="B71" s="180"/>
      <c r="C71" s="17"/>
      <c r="D71" s="116"/>
      <c r="E71" s="117"/>
      <c r="F71" s="117"/>
      <c r="G71" s="118">
        <f t="shared" si="2"/>
        <v>0</v>
      </c>
    </row>
    <row r="72" spans="2:7" ht="15.75" hidden="1">
      <c r="B72" s="179"/>
      <c r="C72" s="16"/>
      <c r="D72" s="117"/>
      <c r="E72" s="119"/>
      <c r="F72" s="119"/>
      <c r="G72" s="118">
        <f t="shared" si="2"/>
        <v>0</v>
      </c>
    </row>
    <row r="73" spans="2:7" ht="22.5" customHeight="1" hidden="1">
      <c r="B73" s="178"/>
      <c r="C73" s="49"/>
      <c r="D73" s="116"/>
      <c r="E73" s="72"/>
      <c r="F73" s="72"/>
      <c r="G73" s="118"/>
    </row>
    <row r="74" spans="2:7" ht="48" customHeight="1">
      <c r="B74" s="181">
        <v>41030600</v>
      </c>
      <c r="C74" s="52" t="s">
        <v>110</v>
      </c>
      <c r="D74" s="116">
        <v>3781072</v>
      </c>
      <c r="E74" s="72" t="s">
        <v>64</v>
      </c>
      <c r="F74" s="72" t="s">
        <v>64</v>
      </c>
      <c r="G74" s="118">
        <f>SUM(D74:E74)</f>
        <v>3781072</v>
      </c>
    </row>
    <row r="75" spans="2:7" ht="235.5" customHeight="1">
      <c r="B75" s="182"/>
      <c r="C75" s="53" t="s">
        <v>129</v>
      </c>
      <c r="D75" s="147"/>
      <c r="E75" s="125"/>
      <c r="F75" s="125"/>
      <c r="G75" s="126"/>
    </row>
    <row r="76" spans="2:7" ht="87" customHeight="1">
      <c r="B76" s="183"/>
      <c r="C76" s="55" t="s">
        <v>128</v>
      </c>
      <c r="D76" s="114"/>
      <c r="E76" s="72"/>
      <c r="F76" s="72"/>
      <c r="G76" s="115"/>
    </row>
    <row r="77" spans="2:7" ht="87.75" customHeight="1">
      <c r="B77" s="184">
        <v>41030800</v>
      </c>
      <c r="C77" s="52" t="s">
        <v>103</v>
      </c>
      <c r="D77" s="116">
        <v>7159812</v>
      </c>
      <c r="E77" s="86" t="s">
        <v>64</v>
      </c>
      <c r="F77" s="86" t="s">
        <v>64</v>
      </c>
      <c r="G77" s="118">
        <f>SUM(D77:E77)</f>
        <v>7159812</v>
      </c>
    </row>
    <row r="78" spans="2:7" ht="191.25" customHeight="1">
      <c r="B78" s="184">
        <v>41030900</v>
      </c>
      <c r="C78" s="52" t="s">
        <v>3</v>
      </c>
      <c r="D78" s="116">
        <v>1015316</v>
      </c>
      <c r="E78" s="72" t="s">
        <v>64</v>
      </c>
      <c r="F78" s="72" t="s">
        <v>64</v>
      </c>
      <c r="G78" s="118">
        <f>SUM(D78:E78)</f>
        <v>1015316</v>
      </c>
    </row>
    <row r="79" spans="2:7" ht="236.25" customHeight="1">
      <c r="B79" s="182"/>
      <c r="C79" s="53" t="s">
        <v>127</v>
      </c>
      <c r="D79" s="147"/>
      <c r="E79" s="125"/>
      <c r="F79" s="125"/>
      <c r="G79" s="126"/>
    </row>
    <row r="80" spans="2:7" ht="128.25" customHeight="1">
      <c r="B80" s="185">
        <v>41031000</v>
      </c>
      <c r="C80" s="51" t="s">
        <v>126</v>
      </c>
      <c r="D80" s="148">
        <v>15836</v>
      </c>
      <c r="E80" s="72" t="s">
        <v>64</v>
      </c>
      <c r="F80" s="72" t="s">
        <v>64</v>
      </c>
      <c r="G80" s="128">
        <f aca="true" t="shared" si="3" ref="G80:G85">SUM(D80:E80)</f>
        <v>15836</v>
      </c>
    </row>
    <row r="81" spans="2:7" ht="60">
      <c r="B81" s="184">
        <v>41031900</v>
      </c>
      <c r="C81" s="60" t="s">
        <v>123</v>
      </c>
      <c r="D81" s="85" t="s">
        <v>64</v>
      </c>
      <c r="E81" s="161">
        <v>1851315.25</v>
      </c>
      <c r="F81" s="86" t="s">
        <v>64</v>
      </c>
      <c r="G81" s="65">
        <f t="shared" si="3"/>
        <v>1851315.25</v>
      </c>
    </row>
    <row r="82" spans="2:7" ht="78.75" customHeight="1">
      <c r="B82" s="184">
        <v>41032300</v>
      </c>
      <c r="C82" s="60" t="s">
        <v>122</v>
      </c>
      <c r="D82" s="116">
        <v>822361</v>
      </c>
      <c r="E82" s="86" t="s">
        <v>64</v>
      </c>
      <c r="F82" s="86" t="s">
        <v>64</v>
      </c>
      <c r="G82" s="118">
        <f t="shared" si="3"/>
        <v>822361</v>
      </c>
    </row>
    <row r="83" spans="2:7" ht="19.5" customHeight="1" thickBot="1">
      <c r="B83" s="186">
        <v>41035000</v>
      </c>
      <c r="C83" s="61" t="s">
        <v>114</v>
      </c>
      <c r="D83" s="147"/>
      <c r="E83" s="83" t="s">
        <v>64</v>
      </c>
      <c r="F83" s="83" t="s">
        <v>64</v>
      </c>
      <c r="G83" s="118">
        <f t="shared" si="3"/>
        <v>0</v>
      </c>
    </row>
    <row r="84" spans="2:7" ht="64.5" customHeight="1" hidden="1" thickBot="1">
      <c r="B84" s="187">
        <v>41036800</v>
      </c>
      <c r="C84" s="62" t="s">
        <v>121</v>
      </c>
      <c r="D84" s="129"/>
      <c r="E84" s="130" t="s">
        <v>64</v>
      </c>
      <c r="F84" s="130" t="s">
        <v>64</v>
      </c>
      <c r="G84" s="131">
        <f t="shared" si="3"/>
        <v>0</v>
      </c>
    </row>
    <row r="85" spans="2:7" ht="16.5" thickBot="1">
      <c r="B85" s="188"/>
      <c r="C85" s="27" t="s">
        <v>57</v>
      </c>
      <c r="D85" s="132">
        <f>D60+D61</f>
        <v>45954272</v>
      </c>
      <c r="E85" s="133">
        <f>E60+E61</f>
        <v>4066656.25</v>
      </c>
      <c r="F85" s="134">
        <f>F60</f>
        <v>0</v>
      </c>
      <c r="G85" s="135">
        <f t="shared" si="3"/>
        <v>50020928.25</v>
      </c>
    </row>
    <row r="86" spans="4:7" ht="12.75">
      <c r="D86" s="25"/>
      <c r="E86" s="25"/>
      <c r="F86" s="25"/>
      <c r="G86" s="25"/>
    </row>
    <row r="87" spans="2:9" ht="3" customHeight="1">
      <c r="B87" s="210"/>
      <c r="C87" s="210"/>
      <c r="D87" s="210"/>
      <c r="E87" s="210"/>
      <c r="F87" s="210"/>
      <c r="G87" s="210"/>
      <c r="H87" s="210"/>
      <c r="I87" s="210"/>
    </row>
    <row r="89" spans="2:7" ht="18.75">
      <c r="B89" s="189" t="s">
        <v>66</v>
      </c>
      <c r="C89" s="23"/>
      <c r="D89" s="23"/>
      <c r="E89" s="23" t="s">
        <v>69</v>
      </c>
      <c r="F89" s="23"/>
      <c r="G89" s="35"/>
    </row>
  </sheetData>
  <mergeCells count="8">
    <mergeCell ref="C6:D6"/>
    <mergeCell ref="B87:I87"/>
    <mergeCell ref="G10:G11"/>
    <mergeCell ref="E7:F7"/>
    <mergeCell ref="B10:B11"/>
    <mergeCell ref="C10:C11"/>
    <mergeCell ref="D10:D11"/>
    <mergeCell ref="E10:F10"/>
  </mergeCells>
  <printOptions/>
  <pageMargins left="0.984251968503937" right="0.3937007874015748" top="0.4724409448818898" bottom="0.1968503937007874" header="0.6692913385826772" footer="0.3937007874015748"/>
  <pageSetup horizontalDpi="240" verticalDpi="240" orientation="portrait" paperSize="9" scale="75" r:id="rId1"/>
  <rowBreaks count="1" manualBreakCount="1">
    <brk id="76" max="6" man="1"/>
  </rowBreaks>
</worksheet>
</file>

<file path=xl/worksheets/sheet5.xml><?xml version="1.0" encoding="utf-8"?>
<worksheet xmlns="http://schemas.openxmlformats.org/spreadsheetml/2006/main" xmlns:r="http://schemas.openxmlformats.org/officeDocument/2006/relationships">
  <dimension ref="B2:H86"/>
  <sheetViews>
    <sheetView showGridLines="0" zoomScale="75" zoomScaleNormal="75" zoomScaleSheetLayoutView="25" workbookViewId="0" topLeftCell="A79">
      <selection activeCell="D83" sqref="D83:E83"/>
    </sheetView>
  </sheetViews>
  <sheetFormatPr defaultColWidth="9.00390625" defaultRowHeight="12.75"/>
  <cols>
    <col min="1" max="1" width="2.875" style="0" customWidth="1"/>
    <col min="2" max="2" width="10.00390625" style="0" customWidth="1"/>
    <col min="3" max="3" width="65.75390625" style="14" customWidth="1"/>
    <col min="4" max="4" width="10.125" style="0" customWidth="1"/>
    <col min="5" max="5" width="11.25390625" style="0" customWidth="1"/>
    <col min="6" max="6" width="9.75390625" style="0" customWidth="1"/>
    <col min="7" max="7" width="12.375" style="0" customWidth="1"/>
    <col min="8" max="8" width="2.00390625" style="0" customWidth="1"/>
  </cols>
  <sheetData>
    <row r="2" spans="5:6" ht="18">
      <c r="E2" s="22" t="s">
        <v>105</v>
      </c>
      <c r="F2" s="23"/>
    </row>
    <row r="3" spans="5:6" ht="19.5" customHeight="1">
      <c r="E3" s="22" t="s">
        <v>104</v>
      </c>
      <c r="F3" s="23"/>
    </row>
    <row r="4" spans="5:6" ht="21.75" customHeight="1">
      <c r="E4" s="22" t="s">
        <v>131</v>
      </c>
      <c r="F4" s="23"/>
    </row>
    <row r="5" spans="4:6" ht="12.75">
      <c r="D5" s="1"/>
      <c r="E5" s="1"/>
      <c r="F5" s="1"/>
    </row>
    <row r="6" spans="3:4" ht="25.5" customHeight="1">
      <c r="C6" s="192" t="s">
        <v>94</v>
      </c>
      <c r="D6" s="192"/>
    </row>
    <row r="7" spans="5:6" ht="12.75">
      <c r="E7" s="203"/>
      <c r="F7" s="203"/>
    </row>
    <row r="8" ht="12.75">
      <c r="G8" s="1" t="s">
        <v>100</v>
      </c>
    </row>
    <row r="9" ht="13.5" thickBot="1"/>
    <row r="10" spans="2:7" ht="12.75">
      <c r="B10" s="204" t="s">
        <v>58</v>
      </c>
      <c r="C10" s="206" t="s">
        <v>59</v>
      </c>
      <c r="D10" s="200" t="s">
        <v>60</v>
      </c>
      <c r="E10" s="209" t="s">
        <v>61</v>
      </c>
      <c r="F10" s="209"/>
      <c r="G10" s="201" t="s">
        <v>62</v>
      </c>
    </row>
    <row r="11" spans="2:7" ht="44.25" customHeight="1" thickBot="1">
      <c r="B11" s="205"/>
      <c r="C11" s="207"/>
      <c r="D11" s="208"/>
      <c r="E11" s="11" t="s">
        <v>62</v>
      </c>
      <c r="F11" s="11" t="s">
        <v>63</v>
      </c>
      <c r="G11" s="202"/>
    </row>
    <row r="12" spans="2:7" ht="15" thickBot="1">
      <c r="B12" s="8">
        <v>1</v>
      </c>
      <c r="C12" s="10">
        <v>2</v>
      </c>
      <c r="D12" s="28">
        <v>3</v>
      </c>
      <c r="E12" s="9">
        <v>4</v>
      </c>
      <c r="F12" s="9">
        <v>5</v>
      </c>
      <c r="G12" s="10">
        <v>6</v>
      </c>
    </row>
    <row r="13" spans="2:7" ht="18.75">
      <c r="B13" s="136">
        <v>10000000</v>
      </c>
      <c r="C13" s="7" t="s">
        <v>8</v>
      </c>
      <c r="D13" s="123">
        <f>D14+D21+D24+D31</f>
        <v>10000</v>
      </c>
      <c r="E13" s="81">
        <f>E19+E24</f>
        <v>0</v>
      </c>
      <c r="F13" s="72" t="s">
        <v>64</v>
      </c>
      <c r="G13" s="115">
        <f>SUM(D13:E13)</f>
        <v>10000</v>
      </c>
    </row>
    <row r="14" spans="2:7" ht="31.5" hidden="1">
      <c r="B14" s="137">
        <v>11000000</v>
      </c>
      <c r="C14" s="2" t="s">
        <v>9</v>
      </c>
      <c r="D14" s="122">
        <f>D15+D16</f>
        <v>0</v>
      </c>
      <c r="E14" s="117" t="s">
        <v>64</v>
      </c>
      <c r="F14" s="117" t="s">
        <v>64</v>
      </c>
      <c r="G14" s="118">
        <f>D14</f>
        <v>0</v>
      </c>
    </row>
    <row r="15" spans="2:7" ht="18.75" customHeight="1" hidden="1">
      <c r="B15" s="137">
        <v>11010000</v>
      </c>
      <c r="C15" s="3" t="s">
        <v>7</v>
      </c>
      <c r="D15" s="122"/>
      <c r="E15" s="117" t="s">
        <v>64</v>
      </c>
      <c r="F15" s="117" t="s">
        <v>64</v>
      </c>
      <c r="G15" s="118">
        <f>D15</f>
        <v>0</v>
      </c>
    </row>
    <row r="16" spans="2:7" ht="15.75" hidden="1">
      <c r="B16" s="137">
        <v>11020000</v>
      </c>
      <c r="C16" s="3" t="s">
        <v>10</v>
      </c>
      <c r="D16" s="122">
        <f>SUM(D17:D18)</f>
        <v>0</v>
      </c>
      <c r="E16" s="117" t="s">
        <v>64</v>
      </c>
      <c r="F16" s="117" t="s">
        <v>64</v>
      </c>
      <c r="G16" s="118">
        <f>D16</f>
        <v>0</v>
      </c>
    </row>
    <row r="17" spans="2:7" ht="31.5" hidden="1">
      <c r="B17" s="138">
        <v>11020100</v>
      </c>
      <c r="C17" s="4" t="s">
        <v>11</v>
      </c>
      <c r="D17" s="122"/>
      <c r="E17" s="117" t="s">
        <v>64</v>
      </c>
      <c r="F17" s="117" t="s">
        <v>64</v>
      </c>
      <c r="G17" s="118">
        <f>D17</f>
        <v>0</v>
      </c>
    </row>
    <row r="18" spans="2:7" ht="31.5" hidden="1">
      <c r="B18" s="138">
        <v>11020200</v>
      </c>
      <c r="C18" s="4" t="s">
        <v>12</v>
      </c>
      <c r="D18" s="122"/>
      <c r="E18" s="117" t="s">
        <v>64</v>
      </c>
      <c r="F18" s="117" t="s">
        <v>64</v>
      </c>
      <c r="G18" s="118">
        <f>D18</f>
        <v>0</v>
      </c>
    </row>
    <row r="19" spans="2:7" ht="15.75" hidden="1">
      <c r="B19" s="137">
        <v>12000000</v>
      </c>
      <c r="C19" s="2" t="s">
        <v>13</v>
      </c>
      <c r="D19" s="154" t="s">
        <v>64</v>
      </c>
      <c r="E19" s="119">
        <f>E20</f>
        <v>0</v>
      </c>
      <c r="F19" s="117" t="s">
        <v>64</v>
      </c>
      <c r="G19" s="118">
        <f>SUM(D19:E19)</f>
        <v>0</v>
      </c>
    </row>
    <row r="20" spans="2:7" ht="31.5" hidden="1">
      <c r="B20" s="137">
        <v>12020000</v>
      </c>
      <c r="C20" s="3" t="s">
        <v>14</v>
      </c>
      <c r="D20" s="154" t="s">
        <v>64</v>
      </c>
      <c r="E20" s="119"/>
      <c r="F20" s="117" t="s">
        <v>64</v>
      </c>
      <c r="G20" s="118">
        <f>E20</f>
        <v>0</v>
      </c>
    </row>
    <row r="21" spans="2:7" ht="15.75" hidden="1">
      <c r="B21" s="137">
        <v>13000000</v>
      </c>
      <c r="C21" s="2" t="s">
        <v>85</v>
      </c>
      <c r="D21" s="122">
        <f>D22+D23</f>
        <v>0</v>
      </c>
      <c r="E21" s="72" t="s">
        <v>64</v>
      </c>
      <c r="F21" s="72" t="s">
        <v>64</v>
      </c>
      <c r="G21" s="118">
        <f>D21</f>
        <v>0</v>
      </c>
    </row>
    <row r="22" spans="2:7" ht="15.75" hidden="1">
      <c r="B22" s="137">
        <v>13030000</v>
      </c>
      <c r="C22" s="20" t="s">
        <v>65</v>
      </c>
      <c r="D22" s="122"/>
      <c r="E22" s="72" t="s">
        <v>64</v>
      </c>
      <c r="F22" s="72" t="s">
        <v>64</v>
      </c>
      <c r="G22" s="118">
        <f>D22</f>
        <v>0</v>
      </c>
    </row>
    <row r="23" spans="2:7" ht="15.75" hidden="1">
      <c r="B23" s="137">
        <v>13050000</v>
      </c>
      <c r="C23" s="3" t="s">
        <v>16</v>
      </c>
      <c r="D23" s="122"/>
      <c r="E23" s="117" t="s">
        <v>64</v>
      </c>
      <c r="F23" s="117" t="s">
        <v>64</v>
      </c>
      <c r="G23" s="118">
        <f>D23</f>
        <v>0</v>
      </c>
    </row>
    <row r="24" spans="2:7" ht="15.75">
      <c r="B24" s="137">
        <v>14000000</v>
      </c>
      <c r="C24" s="2" t="s">
        <v>81</v>
      </c>
      <c r="D24" s="122">
        <f>D25+D26+D27+D28+D29</f>
        <v>10000</v>
      </c>
      <c r="E24" s="119">
        <f>E30</f>
        <v>0</v>
      </c>
      <c r="F24" s="72" t="s">
        <v>64</v>
      </c>
      <c r="G24" s="118">
        <f>SUM(D24:E24)</f>
        <v>10000</v>
      </c>
    </row>
    <row r="25" spans="2:7" ht="15.75">
      <c r="B25" s="138">
        <v>14060100</v>
      </c>
      <c r="C25" s="4" t="s">
        <v>18</v>
      </c>
      <c r="D25" s="122">
        <v>10000</v>
      </c>
      <c r="E25" s="72" t="s">
        <v>64</v>
      </c>
      <c r="F25" s="72" t="s">
        <v>64</v>
      </c>
      <c r="G25" s="118">
        <f>D25</f>
        <v>10000</v>
      </c>
    </row>
    <row r="26" spans="2:7" ht="15.75" hidden="1">
      <c r="B26" s="138">
        <v>14060200</v>
      </c>
      <c r="C26" s="4" t="s">
        <v>19</v>
      </c>
      <c r="D26" s="122"/>
      <c r="E26" s="117" t="s">
        <v>64</v>
      </c>
      <c r="F26" s="117" t="s">
        <v>64</v>
      </c>
      <c r="G26" s="118">
        <f>D26</f>
        <v>0</v>
      </c>
    </row>
    <row r="27" spans="2:7" ht="31.5" hidden="1">
      <c r="B27" s="138">
        <v>14060300</v>
      </c>
      <c r="C27" s="4" t="s">
        <v>20</v>
      </c>
      <c r="D27" s="122"/>
      <c r="E27" s="117" t="s">
        <v>64</v>
      </c>
      <c r="F27" s="117" t="s">
        <v>64</v>
      </c>
      <c r="G27" s="118">
        <f>D27</f>
        <v>0</v>
      </c>
    </row>
    <row r="28" spans="2:7" ht="31.5" hidden="1">
      <c r="B28" s="138">
        <v>14061100</v>
      </c>
      <c r="C28" s="4" t="s">
        <v>21</v>
      </c>
      <c r="D28" s="122"/>
      <c r="E28" s="117" t="s">
        <v>64</v>
      </c>
      <c r="F28" s="117" t="s">
        <v>64</v>
      </c>
      <c r="G28" s="118">
        <f>D28</f>
        <v>0</v>
      </c>
    </row>
    <row r="29" spans="2:7" ht="31.5" hidden="1">
      <c r="B29" s="137">
        <v>14070000</v>
      </c>
      <c r="C29" s="3" t="s">
        <v>22</v>
      </c>
      <c r="D29" s="154"/>
      <c r="E29" s="117" t="s">
        <v>64</v>
      </c>
      <c r="F29" s="117" t="s">
        <v>64</v>
      </c>
      <c r="G29" s="118">
        <f>D29</f>
        <v>0</v>
      </c>
    </row>
    <row r="30" spans="2:7" ht="47.25" hidden="1">
      <c r="B30" s="138">
        <v>14071500</v>
      </c>
      <c r="C30" s="4" t="s">
        <v>23</v>
      </c>
      <c r="D30" s="154" t="s">
        <v>64</v>
      </c>
      <c r="E30" s="119"/>
      <c r="F30" s="117" t="s">
        <v>64</v>
      </c>
      <c r="G30" s="118">
        <f>E30</f>
        <v>0</v>
      </c>
    </row>
    <row r="31" spans="2:7" ht="15.75" hidden="1">
      <c r="B31" s="137">
        <v>16000000</v>
      </c>
      <c r="C31" s="2" t="s">
        <v>24</v>
      </c>
      <c r="D31" s="122">
        <f>D32+D33+D34</f>
        <v>0</v>
      </c>
      <c r="E31" s="117" t="s">
        <v>64</v>
      </c>
      <c r="F31" s="117" t="s">
        <v>64</v>
      </c>
      <c r="G31" s="118">
        <f>D31</f>
        <v>0</v>
      </c>
    </row>
    <row r="32" spans="2:7" ht="15.75" hidden="1">
      <c r="B32" s="137">
        <v>16010000</v>
      </c>
      <c r="C32" s="3" t="s">
        <v>25</v>
      </c>
      <c r="D32" s="122"/>
      <c r="E32" s="117" t="s">
        <v>64</v>
      </c>
      <c r="F32" s="117" t="s">
        <v>64</v>
      </c>
      <c r="G32" s="118">
        <f>D32</f>
        <v>0</v>
      </c>
    </row>
    <row r="33" spans="2:7" ht="15.75" hidden="1">
      <c r="B33" s="137">
        <v>16040000</v>
      </c>
      <c r="C33" s="3" t="s">
        <v>26</v>
      </c>
      <c r="D33" s="122"/>
      <c r="E33" s="117" t="s">
        <v>64</v>
      </c>
      <c r="F33" s="117" t="s">
        <v>64</v>
      </c>
      <c r="G33" s="118">
        <f>D33</f>
        <v>0</v>
      </c>
    </row>
    <row r="34" spans="2:7" ht="15.75" hidden="1">
      <c r="B34" s="137">
        <v>16050000</v>
      </c>
      <c r="C34" s="3" t="s">
        <v>27</v>
      </c>
      <c r="D34" s="122"/>
      <c r="E34" s="117" t="s">
        <v>64</v>
      </c>
      <c r="F34" s="117" t="s">
        <v>64</v>
      </c>
      <c r="G34" s="118">
        <f>D34</f>
        <v>0</v>
      </c>
    </row>
    <row r="35" spans="2:7" ht="18.75">
      <c r="B35" s="137">
        <v>20000000</v>
      </c>
      <c r="C35" s="5" t="s">
        <v>28</v>
      </c>
      <c r="D35" s="122">
        <f>D36+D40+D44+D47</f>
        <v>4000</v>
      </c>
      <c r="E35" s="119">
        <f>E36+E44+E47</f>
        <v>1315443</v>
      </c>
      <c r="F35" s="119">
        <f>F36+F44+F47</f>
        <v>0</v>
      </c>
      <c r="G35" s="118">
        <f>SUM(D35:E35)</f>
        <v>1319443</v>
      </c>
    </row>
    <row r="36" spans="2:7" ht="21" customHeight="1" hidden="1">
      <c r="B36" s="137">
        <v>21000000</v>
      </c>
      <c r="C36" s="2" t="s">
        <v>29</v>
      </c>
      <c r="D36" s="122">
        <f>D37+D38</f>
        <v>0</v>
      </c>
      <c r="E36" s="119">
        <f>E39</f>
        <v>0</v>
      </c>
      <c r="F36" s="119">
        <f>F39</f>
        <v>0</v>
      </c>
      <c r="G36" s="118">
        <f>SUM(D36:E36)</f>
        <v>0</v>
      </c>
    </row>
    <row r="37" spans="2:7" ht="15.75" hidden="1">
      <c r="B37" s="137">
        <v>21030000</v>
      </c>
      <c r="C37" s="3" t="s">
        <v>30</v>
      </c>
      <c r="D37" s="122"/>
      <c r="E37" s="117" t="s">
        <v>64</v>
      </c>
      <c r="F37" s="117" t="s">
        <v>64</v>
      </c>
      <c r="G37" s="118">
        <f>D37</f>
        <v>0</v>
      </c>
    </row>
    <row r="38" spans="2:7" ht="31.5" hidden="1">
      <c r="B38" s="137">
        <v>21040000</v>
      </c>
      <c r="C38" s="3" t="s">
        <v>31</v>
      </c>
      <c r="D38" s="122"/>
      <c r="E38" s="117" t="s">
        <v>64</v>
      </c>
      <c r="F38" s="117" t="s">
        <v>64</v>
      </c>
      <c r="G38" s="118">
        <f>D38</f>
        <v>0</v>
      </c>
    </row>
    <row r="39" spans="2:7" ht="47.25" hidden="1">
      <c r="B39" s="138">
        <v>21050400</v>
      </c>
      <c r="C39" s="4" t="s">
        <v>32</v>
      </c>
      <c r="D39" s="154" t="s">
        <v>64</v>
      </c>
      <c r="E39" s="119"/>
      <c r="F39" s="119"/>
      <c r="G39" s="118">
        <f>E39</f>
        <v>0</v>
      </c>
    </row>
    <row r="40" spans="2:7" ht="31.5" hidden="1">
      <c r="B40" s="137">
        <v>22000000</v>
      </c>
      <c r="C40" s="2" t="s">
        <v>33</v>
      </c>
      <c r="D40" s="122">
        <f>D41+D42+D43</f>
        <v>0</v>
      </c>
      <c r="E40" s="117" t="s">
        <v>64</v>
      </c>
      <c r="F40" s="117" t="s">
        <v>64</v>
      </c>
      <c r="G40" s="118">
        <f>D40</f>
        <v>0</v>
      </c>
    </row>
    <row r="41" spans="2:7" ht="15.75" hidden="1">
      <c r="B41" s="137">
        <v>22020000</v>
      </c>
      <c r="C41" s="3" t="s">
        <v>34</v>
      </c>
      <c r="D41" s="122"/>
      <c r="E41" s="117" t="s">
        <v>64</v>
      </c>
      <c r="F41" s="117" t="s">
        <v>64</v>
      </c>
      <c r="G41" s="118">
        <f>D41</f>
        <v>0</v>
      </c>
    </row>
    <row r="42" spans="2:7" ht="31.5" hidden="1">
      <c r="B42" s="137">
        <v>22080000</v>
      </c>
      <c r="C42" s="3" t="s">
        <v>35</v>
      </c>
      <c r="D42" s="122"/>
      <c r="E42" s="117" t="s">
        <v>64</v>
      </c>
      <c r="F42" s="117" t="s">
        <v>64</v>
      </c>
      <c r="G42" s="118">
        <f>D42</f>
        <v>0</v>
      </c>
    </row>
    <row r="43" spans="2:7" ht="15.75" hidden="1">
      <c r="B43" s="137">
        <v>22090000</v>
      </c>
      <c r="C43" s="3" t="s">
        <v>36</v>
      </c>
      <c r="D43" s="122"/>
      <c r="E43" s="117" t="s">
        <v>64</v>
      </c>
      <c r="F43" s="117" t="s">
        <v>64</v>
      </c>
      <c r="G43" s="118">
        <f>D43</f>
        <v>0</v>
      </c>
    </row>
    <row r="44" spans="2:7" ht="15.75" hidden="1">
      <c r="B44" s="137">
        <v>23000000</v>
      </c>
      <c r="C44" s="2" t="s">
        <v>37</v>
      </c>
      <c r="D44" s="122">
        <f>D46</f>
        <v>0</v>
      </c>
      <c r="E44" s="119">
        <f>E45</f>
        <v>0</v>
      </c>
      <c r="F44" s="119"/>
      <c r="G44" s="118">
        <f>SUM(D44:E44)</f>
        <v>0</v>
      </c>
    </row>
    <row r="45" spans="2:7" ht="78.75" hidden="1">
      <c r="B45" s="139">
        <v>23020000</v>
      </c>
      <c r="C45" s="3" t="s">
        <v>38</v>
      </c>
      <c r="D45" s="154" t="s">
        <v>64</v>
      </c>
      <c r="E45" s="119"/>
      <c r="F45" s="117" t="s">
        <v>64</v>
      </c>
      <c r="G45" s="118">
        <f>E45</f>
        <v>0</v>
      </c>
    </row>
    <row r="46" spans="2:7" ht="15.75" hidden="1">
      <c r="B46" s="137">
        <v>23030000</v>
      </c>
      <c r="C46" s="3" t="s">
        <v>39</v>
      </c>
      <c r="D46" s="122"/>
      <c r="E46" s="117" t="s">
        <v>64</v>
      </c>
      <c r="F46" s="117" t="s">
        <v>64</v>
      </c>
      <c r="G46" s="118">
        <f>D46</f>
        <v>0</v>
      </c>
    </row>
    <row r="47" spans="2:7" ht="15.75">
      <c r="B47" s="137">
        <v>24000000</v>
      </c>
      <c r="C47" s="2" t="s">
        <v>82</v>
      </c>
      <c r="D47" s="122">
        <f>D48+D49+D51</f>
        <v>4000</v>
      </c>
      <c r="E47" s="119">
        <f>E50+E52</f>
        <v>1315443</v>
      </c>
      <c r="F47" s="119">
        <f>F50</f>
        <v>0</v>
      </c>
      <c r="G47" s="118">
        <f>SUM(D47:E47)</f>
        <v>1319443</v>
      </c>
    </row>
    <row r="48" spans="2:7" ht="47.25">
      <c r="B48" s="137">
        <v>24030000</v>
      </c>
      <c r="C48" s="4" t="s">
        <v>41</v>
      </c>
      <c r="D48" s="122">
        <v>1000</v>
      </c>
      <c r="E48" s="72" t="s">
        <v>64</v>
      </c>
      <c r="F48" s="72" t="s">
        <v>64</v>
      </c>
      <c r="G48" s="118">
        <f>D48</f>
        <v>1000</v>
      </c>
    </row>
    <row r="49" spans="2:7" ht="15.75">
      <c r="B49" s="137">
        <v>24060000</v>
      </c>
      <c r="C49" s="4" t="s">
        <v>42</v>
      </c>
      <c r="D49" s="122">
        <v>3000</v>
      </c>
      <c r="E49" s="72" t="s">
        <v>64</v>
      </c>
      <c r="F49" s="72" t="s">
        <v>64</v>
      </c>
      <c r="G49" s="118">
        <f>D49</f>
        <v>3000</v>
      </c>
    </row>
    <row r="50" spans="2:7" ht="31.5" hidden="1">
      <c r="B50" s="139">
        <v>24110600</v>
      </c>
      <c r="C50" s="3" t="s">
        <v>43</v>
      </c>
      <c r="D50" s="154" t="s">
        <v>64</v>
      </c>
      <c r="E50" s="119"/>
      <c r="F50" s="119"/>
      <c r="G50" s="118">
        <f>E50</f>
        <v>0</v>
      </c>
    </row>
    <row r="51" spans="2:7" ht="31.5" hidden="1">
      <c r="B51" s="139">
        <v>24110700</v>
      </c>
      <c r="C51" s="3" t="s">
        <v>44</v>
      </c>
      <c r="D51" s="122"/>
      <c r="E51" s="117" t="s">
        <v>64</v>
      </c>
      <c r="F51" s="117" t="s">
        <v>64</v>
      </c>
      <c r="G51" s="118">
        <f>D51</f>
        <v>0</v>
      </c>
    </row>
    <row r="52" spans="2:7" ht="15.75">
      <c r="B52" s="139">
        <v>25000000</v>
      </c>
      <c r="C52" s="2" t="s">
        <v>87</v>
      </c>
      <c r="D52" s="155" t="s">
        <v>64</v>
      </c>
      <c r="E52" s="120">
        <v>1315443</v>
      </c>
      <c r="F52" s="72" t="s">
        <v>64</v>
      </c>
      <c r="G52" s="118">
        <f aca="true" t="shared" si="0" ref="G52:G58">E52</f>
        <v>1315443</v>
      </c>
    </row>
    <row r="53" spans="2:7" ht="47.25" hidden="1">
      <c r="B53" s="139">
        <v>31030000</v>
      </c>
      <c r="C53" s="3" t="s">
        <v>47</v>
      </c>
      <c r="D53" s="154" t="s">
        <v>64</v>
      </c>
      <c r="E53" s="119"/>
      <c r="F53" s="119"/>
      <c r="G53" s="118">
        <f t="shared" si="0"/>
        <v>0</v>
      </c>
    </row>
    <row r="54" spans="2:7" ht="15.75" hidden="1">
      <c r="B54" s="139">
        <v>33000000</v>
      </c>
      <c r="C54" s="3" t="s">
        <v>45</v>
      </c>
      <c r="D54" s="154" t="s">
        <v>64</v>
      </c>
      <c r="E54" s="119">
        <f>E55</f>
        <v>0</v>
      </c>
      <c r="F54" s="119">
        <f>F55</f>
        <v>0</v>
      </c>
      <c r="G54" s="118">
        <f t="shared" si="0"/>
        <v>0</v>
      </c>
    </row>
    <row r="55" spans="2:7" ht="15.75" hidden="1">
      <c r="B55" s="149">
        <v>33010000</v>
      </c>
      <c r="C55" s="3" t="s">
        <v>46</v>
      </c>
      <c r="D55" s="154" t="s">
        <v>64</v>
      </c>
      <c r="E55" s="119"/>
      <c r="F55" s="119"/>
      <c r="G55" s="118">
        <f t="shared" si="0"/>
        <v>0</v>
      </c>
    </row>
    <row r="56" spans="2:7" ht="18.75">
      <c r="B56" s="137">
        <v>50000000</v>
      </c>
      <c r="C56" s="5" t="s">
        <v>48</v>
      </c>
      <c r="D56" s="155" t="s">
        <v>64</v>
      </c>
      <c r="E56" s="119">
        <f>E57+E58</f>
        <v>35000</v>
      </c>
      <c r="F56" s="72" t="s">
        <v>64</v>
      </c>
      <c r="G56" s="118">
        <f t="shared" si="0"/>
        <v>35000</v>
      </c>
    </row>
    <row r="57" spans="2:7" ht="15.75" hidden="1">
      <c r="B57" s="137">
        <v>50080000</v>
      </c>
      <c r="C57" s="3" t="s">
        <v>49</v>
      </c>
      <c r="D57" s="154" t="s">
        <v>64</v>
      </c>
      <c r="E57" s="119"/>
      <c r="F57" s="117" t="s">
        <v>64</v>
      </c>
      <c r="G57" s="118">
        <f t="shared" si="0"/>
        <v>0</v>
      </c>
    </row>
    <row r="58" spans="2:7" ht="47.25">
      <c r="B58" s="137">
        <v>50110000</v>
      </c>
      <c r="C58" s="3" t="s">
        <v>83</v>
      </c>
      <c r="D58" s="155" t="s">
        <v>64</v>
      </c>
      <c r="E58" s="120">
        <v>35000</v>
      </c>
      <c r="F58" s="72" t="s">
        <v>64</v>
      </c>
      <c r="G58" s="118">
        <f t="shared" si="0"/>
        <v>35000</v>
      </c>
    </row>
    <row r="59" spans="2:7" ht="15.75">
      <c r="B59" s="150"/>
      <c r="C59" s="15" t="s">
        <v>50</v>
      </c>
      <c r="D59" s="122">
        <f>D13+D35</f>
        <v>14000</v>
      </c>
      <c r="E59" s="119">
        <f>E13+E35+E53+E54+E56</f>
        <v>1350443</v>
      </c>
      <c r="F59" s="119">
        <f>F35+F53+F54</f>
        <v>0</v>
      </c>
      <c r="G59" s="118">
        <f>SUM(D59:E59)</f>
        <v>1364443</v>
      </c>
    </row>
    <row r="60" spans="2:7" ht="24" customHeight="1">
      <c r="B60" s="137">
        <v>40000000</v>
      </c>
      <c r="C60" s="5" t="s">
        <v>51</v>
      </c>
      <c r="D60" s="122">
        <f>D61</f>
        <v>29772421</v>
      </c>
      <c r="E60" s="162">
        <f>E61</f>
        <v>981397.98</v>
      </c>
      <c r="F60" s="72" t="s">
        <v>64</v>
      </c>
      <c r="G60" s="163">
        <f>SUM(D60:E60)</f>
        <v>30753818.98</v>
      </c>
    </row>
    <row r="61" spans="2:7" ht="21" customHeight="1">
      <c r="B61" s="137">
        <v>41000000</v>
      </c>
      <c r="C61" s="2" t="s">
        <v>52</v>
      </c>
      <c r="D61" s="122">
        <f>D62+D63+D68</f>
        <v>29772421</v>
      </c>
      <c r="E61" s="162">
        <f>E68</f>
        <v>981397.98</v>
      </c>
      <c r="F61" s="72" t="str">
        <f>F68</f>
        <v>х</v>
      </c>
      <c r="G61" s="163">
        <f>SUM(D61:E61)</f>
        <v>30753818.98</v>
      </c>
    </row>
    <row r="62" spans="2:7" ht="18" customHeight="1" hidden="1">
      <c r="B62" s="137">
        <v>41010000</v>
      </c>
      <c r="C62" s="6" t="s">
        <v>53</v>
      </c>
      <c r="D62" s="122"/>
      <c r="E62" s="72" t="s">
        <v>64</v>
      </c>
      <c r="F62" s="72" t="s">
        <v>64</v>
      </c>
      <c r="G62" s="118">
        <f>D62</f>
        <v>0</v>
      </c>
    </row>
    <row r="63" spans="2:7" ht="18" customHeight="1">
      <c r="B63" s="176">
        <v>41020000</v>
      </c>
      <c r="C63" s="56" t="s">
        <v>54</v>
      </c>
      <c r="D63" s="121">
        <f>SUM(D64:D67)</f>
        <v>20960017</v>
      </c>
      <c r="E63" s="72" t="s">
        <v>64</v>
      </c>
      <c r="F63" s="72" t="s">
        <v>64</v>
      </c>
      <c r="G63" s="118">
        <f aca="true" t="shared" si="1" ref="G63:G68">SUM(D63:E63)</f>
        <v>20960017</v>
      </c>
    </row>
    <row r="64" spans="2:7" ht="48" customHeight="1">
      <c r="B64" s="177">
        <v>41020600</v>
      </c>
      <c r="C64" s="54" t="s">
        <v>109</v>
      </c>
      <c r="D64" s="82">
        <v>378215</v>
      </c>
      <c r="E64" s="72" t="s">
        <v>64</v>
      </c>
      <c r="F64" s="72" t="s">
        <v>64</v>
      </c>
      <c r="G64" s="118">
        <f t="shared" si="1"/>
        <v>378215</v>
      </c>
    </row>
    <row r="65" spans="2:7" ht="72" customHeight="1" hidden="1">
      <c r="B65" s="178">
        <v>41020700</v>
      </c>
      <c r="C65" s="52" t="s">
        <v>141</v>
      </c>
      <c r="D65" s="71"/>
      <c r="E65" s="72" t="s">
        <v>64</v>
      </c>
      <c r="F65" s="72" t="s">
        <v>64</v>
      </c>
      <c r="G65" s="118">
        <f t="shared" si="1"/>
        <v>0</v>
      </c>
    </row>
    <row r="66" spans="2:7" ht="60.75" customHeight="1">
      <c r="B66" s="178">
        <v>41021300</v>
      </c>
      <c r="C66" s="52" t="s">
        <v>137</v>
      </c>
      <c r="D66" s="71">
        <v>602172</v>
      </c>
      <c r="E66" s="72" t="s">
        <v>64</v>
      </c>
      <c r="F66" s="72" t="s">
        <v>64</v>
      </c>
      <c r="G66" s="118">
        <f t="shared" si="1"/>
        <v>602172</v>
      </c>
    </row>
    <row r="67" spans="2:7" ht="24" customHeight="1">
      <c r="B67" s="178">
        <v>41020900</v>
      </c>
      <c r="C67" s="166" t="s">
        <v>138</v>
      </c>
      <c r="D67" s="122">
        <v>19979630</v>
      </c>
      <c r="E67" s="72" t="s">
        <v>64</v>
      </c>
      <c r="F67" s="72" t="s">
        <v>64</v>
      </c>
      <c r="G67" s="118">
        <f t="shared" si="1"/>
        <v>19979630</v>
      </c>
    </row>
    <row r="68" spans="2:7" ht="23.25" customHeight="1">
      <c r="B68" s="137">
        <v>41030000</v>
      </c>
      <c r="C68" s="56" t="s">
        <v>55</v>
      </c>
      <c r="D68" s="122">
        <f>SUM(D72:D82)</f>
        <v>8812404</v>
      </c>
      <c r="E68" s="162">
        <f>E79</f>
        <v>981397.98</v>
      </c>
      <c r="F68" s="72" t="s">
        <v>64</v>
      </c>
      <c r="G68" s="163">
        <f t="shared" si="1"/>
        <v>9793801.98</v>
      </c>
    </row>
    <row r="69" spans="2:7" ht="15.75" hidden="1">
      <c r="B69" s="151"/>
      <c r="C69" s="16"/>
      <c r="D69" s="122"/>
      <c r="E69" s="119"/>
      <c r="F69" s="119"/>
      <c r="G69" s="118"/>
    </row>
    <row r="70" spans="2:7" ht="15.75" hidden="1">
      <c r="B70" s="141"/>
      <c r="C70" s="17"/>
      <c r="D70" s="122"/>
      <c r="E70" s="117"/>
      <c r="F70" s="117"/>
      <c r="G70" s="118"/>
    </row>
    <row r="71" spans="2:7" ht="15.75" hidden="1">
      <c r="B71" s="151"/>
      <c r="C71" s="16"/>
      <c r="D71" s="154"/>
      <c r="E71" s="119"/>
      <c r="F71" s="119"/>
      <c r="G71" s="118"/>
    </row>
    <row r="72" spans="2:7" ht="22.5" customHeight="1" hidden="1">
      <c r="B72" s="108"/>
      <c r="C72" s="49"/>
      <c r="D72" s="122"/>
      <c r="E72" s="72"/>
      <c r="F72" s="72"/>
      <c r="G72" s="118"/>
    </row>
    <row r="73" spans="2:7" ht="51" customHeight="1">
      <c r="B73" s="141">
        <v>41030600</v>
      </c>
      <c r="C73" s="52" t="s">
        <v>110</v>
      </c>
      <c r="D73" s="122">
        <v>2957824</v>
      </c>
      <c r="E73" s="72" t="s">
        <v>64</v>
      </c>
      <c r="F73" s="72" t="s">
        <v>64</v>
      </c>
      <c r="G73" s="118">
        <f>SUM(D73:E73)</f>
        <v>2957824</v>
      </c>
    </row>
    <row r="74" spans="2:7" ht="225.75" customHeight="1">
      <c r="B74" s="141"/>
      <c r="C74" s="52" t="s">
        <v>111</v>
      </c>
      <c r="D74" s="122"/>
      <c r="E74" s="86"/>
      <c r="F74" s="86"/>
      <c r="G74" s="118"/>
    </row>
    <row r="75" spans="2:7" ht="173.25" customHeight="1">
      <c r="B75" s="111">
        <v>41030800</v>
      </c>
      <c r="C75" s="52" t="s">
        <v>2</v>
      </c>
      <c r="D75" s="122">
        <v>4410694</v>
      </c>
      <c r="E75" s="86" t="s">
        <v>64</v>
      </c>
      <c r="F75" s="86" t="s">
        <v>64</v>
      </c>
      <c r="G75" s="118">
        <f>SUM(D75:E75)</f>
        <v>4410694</v>
      </c>
    </row>
    <row r="76" spans="2:7" ht="195.75" customHeight="1">
      <c r="B76" s="111">
        <v>41030900</v>
      </c>
      <c r="C76" s="52" t="s">
        <v>3</v>
      </c>
      <c r="D76" s="122">
        <v>797840</v>
      </c>
      <c r="E76" s="72" t="s">
        <v>64</v>
      </c>
      <c r="F76" s="72" t="s">
        <v>64</v>
      </c>
      <c r="G76" s="118">
        <f>SUM(D76:E76)</f>
        <v>797840</v>
      </c>
    </row>
    <row r="77" spans="2:7" ht="226.5" customHeight="1">
      <c r="B77" s="152"/>
      <c r="C77" s="53" t="s">
        <v>112</v>
      </c>
      <c r="D77" s="124"/>
      <c r="E77" s="125"/>
      <c r="F77" s="125"/>
      <c r="G77" s="126"/>
    </row>
    <row r="78" spans="2:7" ht="143.25" customHeight="1">
      <c r="B78" s="153">
        <v>41031000</v>
      </c>
      <c r="C78" s="54" t="s">
        <v>113</v>
      </c>
      <c r="D78" s="127">
        <v>16290</v>
      </c>
      <c r="E78" s="83" t="s">
        <v>64</v>
      </c>
      <c r="F78" s="83" t="s">
        <v>64</v>
      </c>
      <c r="G78" s="128">
        <f aca="true" t="shared" si="2" ref="G78:G83">SUM(D78:E78)</f>
        <v>16290</v>
      </c>
    </row>
    <row r="79" spans="2:7" ht="60">
      <c r="B79" s="111">
        <v>41031900</v>
      </c>
      <c r="C79" s="60" t="s">
        <v>123</v>
      </c>
      <c r="D79" s="85" t="s">
        <v>64</v>
      </c>
      <c r="E79" s="161">
        <v>981397.98</v>
      </c>
      <c r="F79" s="86" t="s">
        <v>64</v>
      </c>
      <c r="G79" s="65">
        <f t="shared" si="2"/>
        <v>981397.98</v>
      </c>
    </row>
    <row r="80" spans="2:7" ht="78.75" customHeight="1">
      <c r="B80" s="111">
        <v>41032300</v>
      </c>
      <c r="C80" s="60" t="s">
        <v>122</v>
      </c>
      <c r="D80" s="156">
        <v>629756</v>
      </c>
      <c r="E80" s="86" t="s">
        <v>64</v>
      </c>
      <c r="F80" s="86" t="s">
        <v>64</v>
      </c>
      <c r="G80" s="118">
        <f t="shared" si="2"/>
        <v>629756</v>
      </c>
    </row>
    <row r="81" spans="2:7" ht="22.5" customHeight="1" thickBot="1">
      <c r="B81" s="144">
        <v>41035000</v>
      </c>
      <c r="C81" s="61" t="s">
        <v>114</v>
      </c>
      <c r="D81" s="124"/>
      <c r="E81" s="125" t="s">
        <v>64</v>
      </c>
      <c r="F81" s="125" t="s">
        <v>64</v>
      </c>
      <c r="G81" s="126">
        <f t="shared" si="2"/>
        <v>0</v>
      </c>
    </row>
    <row r="82" spans="2:7" ht="66" customHeight="1" hidden="1" thickBot="1">
      <c r="B82" s="145">
        <v>41036800</v>
      </c>
      <c r="C82" s="62" t="s">
        <v>121</v>
      </c>
      <c r="D82" s="129"/>
      <c r="E82" s="130" t="s">
        <v>64</v>
      </c>
      <c r="F82" s="130" t="s">
        <v>64</v>
      </c>
      <c r="G82" s="131">
        <f t="shared" si="2"/>
        <v>0</v>
      </c>
    </row>
    <row r="83" spans="2:7" ht="16.5" thickBot="1">
      <c r="B83" s="26"/>
      <c r="C83" s="27" t="s">
        <v>57</v>
      </c>
      <c r="D83" s="157">
        <f>D59+D60</f>
        <v>29786421</v>
      </c>
      <c r="E83" s="133">
        <f>E59+E60</f>
        <v>2331840.98</v>
      </c>
      <c r="F83" s="134">
        <f>F59</f>
        <v>0</v>
      </c>
      <c r="G83" s="135">
        <f t="shared" si="2"/>
        <v>32118261.98</v>
      </c>
    </row>
    <row r="85" spans="2:8" ht="30" customHeight="1">
      <c r="B85" s="210"/>
      <c r="C85" s="210"/>
      <c r="D85" s="210"/>
      <c r="E85" s="210"/>
      <c r="F85" s="210"/>
      <c r="G85" s="210"/>
      <c r="H85" s="210"/>
    </row>
    <row r="86" spans="2:6" ht="18">
      <c r="B86" s="23" t="s">
        <v>66</v>
      </c>
      <c r="C86" s="23"/>
      <c r="D86" s="23"/>
      <c r="E86" s="23" t="s">
        <v>69</v>
      </c>
      <c r="F86" s="23"/>
    </row>
  </sheetData>
  <mergeCells count="8">
    <mergeCell ref="C6:D6"/>
    <mergeCell ref="E7:F7"/>
    <mergeCell ref="B85:H85"/>
    <mergeCell ref="G10:G11"/>
    <mergeCell ref="B10:B11"/>
    <mergeCell ref="C10:C11"/>
    <mergeCell ref="D10:D11"/>
    <mergeCell ref="E10:F10"/>
  </mergeCells>
  <printOptions/>
  <pageMargins left="0.984251968503937" right="0.3937007874015748" top="0.2755905511811024" bottom="0.4330708661417323" header="0.6299212598425197" footer="0.4330708661417323"/>
  <pageSetup horizontalDpi="240" verticalDpi="240" orientation="portrait" paperSize="9" scale="75" r:id="rId1"/>
  <rowBreaks count="1" manualBreakCount="1">
    <brk id="74" min="1" max="6" man="1"/>
  </rowBreaks>
</worksheet>
</file>

<file path=xl/worksheets/sheet6.xml><?xml version="1.0" encoding="utf-8"?>
<worksheet xmlns="http://schemas.openxmlformats.org/spreadsheetml/2006/main" xmlns:r="http://schemas.openxmlformats.org/officeDocument/2006/relationships">
  <dimension ref="B2:I87"/>
  <sheetViews>
    <sheetView showGridLines="0" zoomScale="80" zoomScaleNormal="80" zoomScaleSheetLayoutView="75" workbookViewId="0" topLeftCell="A78">
      <pane xSplit="2" topLeftCell="C1" activePane="topRight" state="frozen"/>
      <selection pane="topLeft" activeCell="A13" sqref="A13"/>
      <selection pane="topRight" activeCell="D83" sqref="D83:E83"/>
    </sheetView>
  </sheetViews>
  <sheetFormatPr defaultColWidth="9.00390625" defaultRowHeight="12.75"/>
  <cols>
    <col min="1" max="1" width="0.12890625" style="0" customWidth="1"/>
    <col min="2" max="2" width="9.75390625" style="0" customWidth="1"/>
    <col min="3" max="3" width="63.625" style="14" customWidth="1"/>
    <col min="4" max="4" width="10.875" style="0" customWidth="1"/>
    <col min="5" max="5" width="12.125" style="0" customWidth="1"/>
    <col min="6" max="6" width="10.00390625" style="0" customWidth="1"/>
    <col min="7" max="7" width="13.125" style="0" customWidth="1"/>
    <col min="8" max="8" width="2.00390625" style="0" customWidth="1"/>
  </cols>
  <sheetData>
    <row r="2" ht="18">
      <c r="E2" s="22" t="s">
        <v>135</v>
      </c>
    </row>
    <row r="3" ht="18.75" customHeight="1">
      <c r="E3" s="22" t="s">
        <v>104</v>
      </c>
    </row>
    <row r="4" ht="22.5" customHeight="1">
      <c r="E4" s="22" t="s">
        <v>130</v>
      </c>
    </row>
    <row r="5" spans="4:6" ht="12.75">
      <c r="D5" s="1"/>
      <c r="E5" s="1"/>
      <c r="F5" s="1"/>
    </row>
    <row r="6" spans="3:4" ht="25.5" customHeight="1">
      <c r="C6" s="192" t="s">
        <v>98</v>
      </c>
      <c r="D6" s="192"/>
    </row>
    <row r="7" spans="5:6" ht="12.75">
      <c r="E7" s="203"/>
      <c r="F7" s="203"/>
    </row>
    <row r="8" ht="12.75">
      <c r="G8" s="1" t="s">
        <v>100</v>
      </c>
    </row>
    <row r="9" ht="13.5" thickBot="1"/>
    <row r="10" spans="2:7" ht="12.75">
      <c r="B10" s="204" t="s">
        <v>58</v>
      </c>
      <c r="C10" s="206" t="s">
        <v>59</v>
      </c>
      <c r="D10" s="200" t="s">
        <v>60</v>
      </c>
      <c r="E10" s="209" t="s">
        <v>61</v>
      </c>
      <c r="F10" s="209"/>
      <c r="G10" s="201" t="s">
        <v>62</v>
      </c>
    </row>
    <row r="11" spans="2:7" ht="44.25" customHeight="1" thickBot="1">
      <c r="B11" s="205"/>
      <c r="C11" s="207"/>
      <c r="D11" s="208"/>
      <c r="E11" s="11" t="s">
        <v>62</v>
      </c>
      <c r="F11" s="11" t="s">
        <v>63</v>
      </c>
      <c r="G11" s="202"/>
    </row>
    <row r="12" spans="2:7" ht="15" thickBot="1">
      <c r="B12" s="8">
        <v>1</v>
      </c>
      <c r="C12" s="10">
        <v>2</v>
      </c>
      <c r="D12" s="28">
        <v>3</v>
      </c>
      <c r="E12" s="9">
        <v>4</v>
      </c>
      <c r="F12" s="9">
        <v>5</v>
      </c>
      <c r="G12" s="10">
        <v>6</v>
      </c>
    </row>
    <row r="13" spans="2:7" ht="18.75">
      <c r="B13" s="136">
        <v>10000000</v>
      </c>
      <c r="C13" s="7" t="s">
        <v>8</v>
      </c>
      <c r="D13" s="114">
        <f>D14+D21+D24+D31</f>
        <v>710000</v>
      </c>
      <c r="E13" s="81">
        <f>E19+E24</f>
        <v>0</v>
      </c>
      <c r="F13" s="72" t="s">
        <v>64</v>
      </c>
      <c r="G13" s="115">
        <f>SUM(D13:E13)</f>
        <v>710000</v>
      </c>
    </row>
    <row r="14" spans="2:7" ht="31.5" hidden="1">
      <c r="B14" s="137">
        <v>11000000</v>
      </c>
      <c r="C14" s="2" t="s">
        <v>9</v>
      </c>
      <c r="D14" s="116">
        <f>D15+D16</f>
        <v>0</v>
      </c>
      <c r="E14" s="117" t="s">
        <v>64</v>
      </c>
      <c r="F14" s="117" t="s">
        <v>64</v>
      </c>
      <c r="G14" s="118">
        <f>D14</f>
        <v>0</v>
      </c>
    </row>
    <row r="15" spans="2:7" ht="18.75" customHeight="1" hidden="1">
      <c r="B15" s="137">
        <v>11010000</v>
      </c>
      <c r="C15" s="3" t="s">
        <v>7</v>
      </c>
      <c r="D15" s="116"/>
      <c r="E15" s="117" t="s">
        <v>64</v>
      </c>
      <c r="F15" s="117" t="s">
        <v>64</v>
      </c>
      <c r="G15" s="118">
        <f>D15</f>
        <v>0</v>
      </c>
    </row>
    <row r="16" spans="2:7" ht="15.75" hidden="1">
      <c r="B16" s="137">
        <v>11020000</v>
      </c>
      <c r="C16" s="3" t="s">
        <v>10</v>
      </c>
      <c r="D16" s="116">
        <f>SUM(D17:D18)</f>
        <v>0</v>
      </c>
      <c r="E16" s="117" t="s">
        <v>64</v>
      </c>
      <c r="F16" s="117" t="s">
        <v>64</v>
      </c>
      <c r="G16" s="118">
        <f>D16</f>
        <v>0</v>
      </c>
    </row>
    <row r="17" spans="2:7" ht="31.5" hidden="1">
      <c r="B17" s="138">
        <v>11020100</v>
      </c>
      <c r="C17" s="4" t="s">
        <v>11</v>
      </c>
      <c r="D17" s="116"/>
      <c r="E17" s="117" t="s">
        <v>64</v>
      </c>
      <c r="F17" s="117" t="s">
        <v>64</v>
      </c>
      <c r="G17" s="118">
        <f>D17</f>
        <v>0</v>
      </c>
    </row>
    <row r="18" spans="2:7" ht="31.5" hidden="1">
      <c r="B18" s="138">
        <v>11020200</v>
      </c>
      <c r="C18" s="4" t="s">
        <v>12</v>
      </c>
      <c r="D18" s="116"/>
      <c r="E18" s="117" t="s">
        <v>64</v>
      </c>
      <c r="F18" s="117" t="s">
        <v>64</v>
      </c>
      <c r="G18" s="118">
        <f>D18</f>
        <v>0</v>
      </c>
    </row>
    <row r="19" spans="2:7" ht="15.75" hidden="1">
      <c r="B19" s="137">
        <v>12000000</v>
      </c>
      <c r="C19" s="2" t="s">
        <v>13</v>
      </c>
      <c r="D19" s="117" t="s">
        <v>64</v>
      </c>
      <c r="E19" s="119">
        <f>E20</f>
        <v>0</v>
      </c>
      <c r="F19" s="117" t="s">
        <v>64</v>
      </c>
      <c r="G19" s="118">
        <f>SUM(D19:E19)</f>
        <v>0</v>
      </c>
    </row>
    <row r="20" spans="2:7" ht="31.5" hidden="1">
      <c r="B20" s="137">
        <v>12020000</v>
      </c>
      <c r="C20" s="3" t="s">
        <v>14</v>
      </c>
      <c r="D20" s="117" t="s">
        <v>64</v>
      </c>
      <c r="E20" s="119"/>
      <c r="F20" s="117" t="s">
        <v>64</v>
      </c>
      <c r="G20" s="118">
        <f>E20</f>
        <v>0</v>
      </c>
    </row>
    <row r="21" spans="2:7" ht="27" customHeight="1">
      <c r="B21" s="137">
        <v>13000000</v>
      </c>
      <c r="C21" s="2" t="s">
        <v>85</v>
      </c>
      <c r="D21" s="116">
        <f>D22+D23</f>
        <v>700000</v>
      </c>
      <c r="E21" s="72" t="s">
        <v>64</v>
      </c>
      <c r="F21" s="72" t="s">
        <v>64</v>
      </c>
      <c r="G21" s="118">
        <f>D21</f>
        <v>700000</v>
      </c>
    </row>
    <row r="22" spans="2:7" ht="15.75">
      <c r="B22" s="137">
        <v>13030000</v>
      </c>
      <c r="C22" s="20" t="s">
        <v>65</v>
      </c>
      <c r="D22" s="116">
        <v>700000</v>
      </c>
      <c r="E22" s="72" t="s">
        <v>64</v>
      </c>
      <c r="F22" s="72" t="s">
        <v>64</v>
      </c>
      <c r="G22" s="118">
        <f>D22</f>
        <v>700000</v>
      </c>
    </row>
    <row r="23" spans="2:7" ht="15.75" hidden="1">
      <c r="B23" s="137">
        <v>13050000</v>
      </c>
      <c r="C23" s="3" t="s">
        <v>16</v>
      </c>
      <c r="D23" s="116"/>
      <c r="E23" s="117" t="s">
        <v>64</v>
      </c>
      <c r="F23" s="117" t="s">
        <v>64</v>
      </c>
      <c r="G23" s="118">
        <f>D23</f>
        <v>0</v>
      </c>
    </row>
    <row r="24" spans="2:7" ht="15.75">
      <c r="B24" s="137">
        <v>14000000</v>
      </c>
      <c r="C24" s="2" t="s">
        <v>86</v>
      </c>
      <c r="D24" s="116">
        <f>D25+D26+D27+D28+D29</f>
        <v>10000</v>
      </c>
      <c r="E24" s="119">
        <f>E30</f>
        <v>0</v>
      </c>
      <c r="F24" s="72" t="s">
        <v>64</v>
      </c>
      <c r="G24" s="118">
        <f>SUM(D24:E24)</f>
        <v>10000</v>
      </c>
    </row>
    <row r="25" spans="2:7" ht="15.75">
      <c r="B25" s="138">
        <v>14060100</v>
      </c>
      <c r="C25" s="4" t="s">
        <v>18</v>
      </c>
      <c r="D25" s="116">
        <v>10000</v>
      </c>
      <c r="E25" s="72" t="s">
        <v>64</v>
      </c>
      <c r="F25" s="72" t="s">
        <v>64</v>
      </c>
      <c r="G25" s="118">
        <f>D25</f>
        <v>10000</v>
      </c>
    </row>
    <row r="26" spans="2:7" ht="15.75" hidden="1">
      <c r="B26" s="138">
        <v>14060200</v>
      </c>
      <c r="C26" s="4" t="s">
        <v>19</v>
      </c>
      <c r="D26" s="116"/>
      <c r="E26" s="117" t="s">
        <v>64</v>
      </c>
      <c r="F26" s="117" t="s">
        <v>64</v>
      </c>
      <c r="G26" s="118">
        <f>D26</f>
        <v>0</v>
      </c>
    </row>
    <row r="27" spans="2:7" ht="31.5" hidden="1">
      <c r="B27" s="138">
        <v>14060300</v>
      </c>
      <c r="C27" s="4" t="s">
        <v>20</v>
      </c>
      <c r="D27" s="116"/>
      <c r="E27" s="117" t="s">
        <v>64</v>
      </c>
      <c r="F27" s="117" t="s">
        <v>64</v>
      </c>
      <c r="G27" s="118">
        <f>D27</f>
        <v>0</v>
      </c>
    </row>
    <row r="28" spans="2:7" ht="31.5" hidden="1">
      <c r="B28" s="138">
        <v>14061100</v>
      </c>
      <c r="C28" s="4" t="s">
        <v>21</v>
      </c>
      <c r="D28" s="116"/>
      <c r="E28" s="117" t="s">
        <v>64</v>
      </c>
      <c r="F28" s="117" t="s">
        <v>64</v>
      </c>
      <c r="G28" s="118">
        <f>D28</f>
        <v>0</v>
      </c>
    </row>
    <row r="29" spans="2:7" ht="31.5" hidden="1">
      <c r="B29" s="137">
        <v>14070000</v>
      </c>
      <c r="C29" s="3" t="s">
        <v>22</v>
      </c>
      <c r="D29" s="117"/>
      <c r="E29" s="117" t="s">
        <v>64</v>
      </c>
      <c r="F29" s="117" t="s">
        <v>64</v>
      </c>
      <c r="G29" s="118">
        <f>D29</f>
        <v>0</v>
      </c>
    </row>
    <row r="30" spans="2:7" ht="47.25" hidden="1">
      <c r="B30" s="138">
        <v>14071500</v>
      </c>
      <c r="C30" s="4" t="s">
        <v>23</v>
      </c>
      <c r="D30" s="117" t="s">
        <v>64</v>
      </c>
      <c r="E30" s="119"/>
      <c r="F30" s="117" t="s">
        <v>64</v>
      </c>
      <c r="G30" s="118">
        <f>E30</f>
        <v>0</v>
      </c>
    </row>
    <row r="31" spans="2:7" ht="15.75" hidden="1">
      <c r="B31" s="137">
        <v>16000000</v>
      </c>
      <c r="C31" s="2" t="s">
        <v>24</v>
      </c>
      <c r="D31" s="116">
        <f>D32+D33+D34</f>
        <v>0</v>
      </c>
      <c r="E31" s="117" t="s">
        <v>64</v>
      </c>
      <c r="F31" s="117" t="s">
        <v>64</v>
      </c>
      <c r="G31" s="118">
        <f>D31</f>
        <v>0</v>
      </c>
    </row>
    <row r="32" spans="2:7" ht="15.75" hidden="1">
      <c r="B32" s="137">
        <v>16010000</v>
      </c>
      <c r="C32" s="3" t="s">
        <v>25</v>
      </c>
      <c r="D32" s="116"/>
      <c r="E32" s="117" t="s">
        <v>64</v>
      </c>
      <c r="F32" s="117" t="s">
        <v>64</v>
      </c>
      <c r="G32" s="118">
        <f>D32</f>
        <v>0</v>
      </c>
    </row>
    <row r="33" spans="2:7" ht="15.75" hidden="1">
      <c r="B33" s="137">
        <v>16040000</v>
      </c>
      <c r="C33" s="3" t="s">
        <v>26</v>
      </c>
      <c r="D33" s="116"/>
      <c r="E33" s="117" t="s">
        <v>64</v>
      </c>
      <c r="F33" s="117" t="s">
        <v>64</v>
      </c>
      <c r="G33" s="118">
        <f>D33</f>
        <v>0</v>
      </c>
    </row>
    <row r="34" spans="2:7" ht="15.75" hidden="1">
      <c r="B34" s="137">
        <v>16050000</v>
      </c>
      <c r="C34" s="3" t="s">
        <v>27</v>
      </c>
      <c r="D34" s="116"/>
      <c r="E34" s="117" t="s">
        <v>64</v>
      </c>
      <c r="F34" s="117" t="s">
        <v>64</v>
      </c>
      <c r="G34" s="118">
        <f>D34</f>
        <v>0</v>
      </c>
    </row>
    <row r="35" spans="2:7" ht="19.5" customHeight="1">
      <c r="B35" s="137">
        <v>20000000</v>
      </c>
      <c r="C35" s="5" t="s">
        <v>28</v>
      </c>
      <c r="D35" s="116">
        <f>D36+D40+D44+D47</f>
        <v>10000</v>
      </c>
      <c r="E35" s="119">
        <f>E36+E44+E47</f>
        <v>4838417</v>
      </c>
      <c r="F35" s="119">
        <f>F36+F44+F47</f>
        <v>0</v>
      </c>
      <c r="G35" s="118">
        <f>SUM(D35:E35)</f>
        <v>4848417</v>
      </c>
    </row>
    <row r="36" spans="2:7" ht="15.75" hidden="1">
      <c r="B36" s="137">
        <v>21000000</v>
      </c>
      <c r="C36" s="2" t="s">
        <v>29</v>
      </c>
      <c r="D36" s="116">
        <f>D37+D38</f>
        <v>0</v>
      </c>
      <c r="E36" s="119">
        <f>E39</f>
        <v>0</v>
      </c>
      <c r="F36" s="119">
        <f>F39</f>
        <v>0</v>
      </c>
      <c r="G36" s="118">
        <f>SUM(D36:E36)</f>
        <v>0</v>
      </c>
    </row>
    <row r="37" spans="2:7" ht="15.75" hidden="1">
      <c r="B37" s="137">
        <v>21030000</v>
      </c>
      <c r="C37" s="3" t="s">
        <v>30</v>
      </c>
      <c r="D37" s="116"/>
      <c r="E37" s="117" t="s">
        <v>64</v>
      </c>
      <c r="F37" s="117" t="s">
        <v>64</v>
      </c>
      <c r="G37" s="118">
        <f>D37</f>
        <v>0</v>
      </c>
    </row>
    <row r="38" spans="2:7" ht="31.5" hidden="1">
      <c r="B38" s="137">
        <v>21040000</v>
      </c>
      <c r="C38" s="3" t="s">
        <v>31</v>
      </c>
      <c r="D38" s="116"/>
      <c r="E38" s="117" t="s">
        <v>64</v>
      </c>
      <c r="F38" s="117" t="s">
        <v>64</v>
      </c>
      <c r="G38" s="118">
        <f>D38</f>
        <v>0</v>
      </c>
    </row>
    <row r="39" spans="2:7" ht="47.25" hidden="1">
      <c r="B39" s="138">
        <v>21050400</v>
      </c>
      <c r="C39" s="4" t="s">
        <v>32</v>
      </c>
      <c r="D39" s="117" t="s">
        <v>64</v>
      </c>
      <c r="E39" s="119"/>
      <c r="F39" s="119"/>
      <c r="G39" s="118">
        <f>E39</f>
        <v>0</v>
      </c>
    </row>
    <row r="40" spans="2:7" ht="31.5" hidden="1">
      <c r="B40" s="137">
        <v>22000000</v>
      </c>
      <c r="C40" s="2" t="s">
        <v>33</v>
      </c>
      <c r="D40" s="116">
        <f>D41+D42+D43</f>
        <v>0</v>
      </c>
      <c r="E40" s="117" t="s">
        <v>64</v>
      </c>
      <c r="F40" s="117" t="s">
        <v>64</v>
      </c>
      <c r="G40" s="118">
        <f>D40</f>
        <v>0</v>
      </c>
    </row>
    <row r="41" spans="2:7" ht="15.75" hidden="1">
      <c r="B41" s="137">
        <v>22020000</v>
      </c>
      <c r="C41" s="3" t="s">
        <v>34</v>
      </c>
      <c r="D41" s="116"/>
      <c r="E41" s="117" t="s">
        <v>64</v>
      </c>
      <c r="F41" s="117" t="s">
        <v>64</v>
      </c>
      <c r="G41" s="118">
        <f>D41</f>
        <v>0</v>
      </c>
    </row>
    <row r="42" spans="2:7" ht="31.5" hidden="1">
      <c r="B42" s="137">
        <v>22080000</v>
      </c>
      <c r="C42" s="3" t="s">
        <v>35</v>
      </c>
      <c r="D42" s="116"/>
      <c r="E42" s="117" t="s">
        <v>64</v>
      </c>
      <c r="F42" s="117" t="s">
        <v>64</v>
      </c>
      <c r="G42" s="118">
        <f>D42</f>
        <v>0</v>
      </c>
    </row>
    <row r="43" spans="2:7" ht="15.75" hidden="1">
      <c r="B43" s="137">
        <v>22090000</v>
      </c>
      <c r="C43" s="3" t="s">
        <v>36</v>
      </c>
      <c r="D43" s="116"/>
      <c r="E43" s="117" t="s">
        <v>64</v>
      </c>
      <c r="F43" s="117" t="s">
        <v>64</v>
      </c>
      <c r="G43" s="118">
        <f>D43</f>
        <v>0</v>
      </c>
    </row>
    <row r="44" spans="2:7" ht="15.75" hidden="1">
      <c r="B44" s="137">
        <v>23000000</v>
      </c>
      <c r="C44" s="2" t="s">
        <v>37</v>
      </c>
      <c r="D44" s="116">
        <f>D46</f>
        <v>0</v>
      </c>
      <c r="E44" s="119">
        <f>E45</f>
        <v>0</v>
      </c>
      <c r="F44" s="119"/>
      <c r="G44" s="118">
        <f>SUM(D44:E44)</f>
        <v>0</v>
      </c>
    </row>
    <row r="45" spans="2:7" ht="78.75" hidden="1">
      <c r="B45" s="139">
        <v>23020000</v>
      </c>
      <c r="C45" s="3" t="s">
        <v>38</v>
      </c>
      <c r="D45" s="117" t="s">
        <v>64</v>
      </c>
      <c r="E45" s="119"/>
      <c r="F45" s="117" t="s">
        <v>64</v>
      </c>
      <c r="G45" s="118">
        <f>E45</f>
        <v>0</v>
      </c>
    </row>
    <row r="46" spans="2:7" ht="15.75" hidden="1">
      <c r="B46" s="137">
        <v>23030000</v>
      </c>
      <c r="C46" s="3" t="s">
        <v>39</v>
      </c>
      <c r="D46" s="116"/>
      <c r="E46" s="117" t="s">
        <v>64</v>
      </c>
      <c r="F46" s="117" t="s">
        <v>64</v>
      </c>
      <c r="G46" s="118">
        <f>D46</f>
        <v>0</v>
      </c>
    </row>
    <row r="47" spans="2:7" ht="15.75">
      <c r="B47" s="137">
        <v>24000000</v>
      </c>
      <c r="C47" s="2" t="s">
        <v>82</v>
      </c>
      <c r="D47" s="116">
        <f>D48+D49+D51</f>
        <v>10000</v>
      </c>
      <c r="E47" s="119">
        <f>E50+E52</f>
        <v>4838417</v>
      </c>
      <c r="F47" s="119">
        <f>F50</f>
        <v>0</v>
      </c>
      <c r="G47" s="118">
        <f>SUM(D47:E47)</f>
        <v>4848417</v>
      </c>
    </row>
    <row r="48" spans="2:7" ht="56.25" customHeight="1">
      <c r="B48" s="137">
        <v>24030000</v>
      </c>
      <c r="C48" s="4" t="s">
        <v>41</v>
      </c>
      <c r="D48" s="116">
        <v>4000</v>
      </c>
      <c r="E48" s="72" t="s">
        <v>64</v>
      </c>
      <c r="F48" s="72" t="s">
        <v>64</v>
      </c>
      <c r="G48" s="118">
        <f>D48</f>
        <v>4000</v>
      </c>
    </row>
    <row r="49" spans="2:7" ht="21" customHeight="1">
      <c r="B49" s="102">
        <v>24060000</v>
      </c>
      <c r="C49" s="4" t="s">
        <v>42</v>
      </c>
      <c r="D49" s="116">
        <v>6000</v>
      </c>
      <c r="E49" s="72" t="s">
        <v>64</v>
      </c>
      <c r="F49" s="72" t="s">
        <v>64</v>
      </c>
      <c r="G49" s="118">
        <f>D49</f>
        <v>6000</v>
      </c>
    </row>
    <row r="50" spans="2:7" ht="31.5" hidden="1">
      <c r="B50" s="104">
        <v>24110600</v>
      </c>
      <c r="C50" s="3" t="s">
        <v>43</v>
      </c>
      <c r="D50" s="117" t="s">
        <v>64</v>
      </c>
      <c r="E50" s="119"/>
      <c r="F50" s="119"/>
      <c r="G50" s="118">
        <f>E50</f>
        <v>0</v>
      </c>
    </row>
    <row r="51" spans="2:7" ht="31.5" hidden="1">
      <c r="B51" s="104">
        <v>24110700</v>
      </c>
      <c r="C51" s="3" t="s">
        <v>44</v>
      </c>
      <c r="D51" s="116"/>
      <c r="E51" s="117" t="s">
        <v>64</v>
      </c>
      <c r="F51" s="117" t="s">
        <v>64</v>
      </c>
      <c r="G51" s="118">
        <f>D51</f>
        <v>0</v>
      </c>
    </row>
    <row r="52" spans="2:7" ht="19.5" customHeight="1">
      <c r="B52" s="104">
        <v>25000000</v>
      </c>
      <c r="C52" s="2" t="s">
        <v>89</v>
      </c>
      <c r="D52" s="72" t="s">
        <v>64</v>
      </c>
      <c r="E52" s="120">
        <v>4838417</v>
      </c>
      <c r="F52" s="72" t="s">
        <v>64</v>
      </c>
      <c r="G52" s="118">
        <f aca="true" t="shared" si="0" ref="G52:G58">E52</f>
        <v>4838417</v>
      </c>
    </row>
    <row r="53" spans="2:7" ht="47.25" hidden="1">
      <c r="B53" s="104">
        <v>31030000</v>
      </c>
      <c r="C53" s="3" t="s">
        <v>47</v>
      </c>
      <c r="D53" s="117" t="s">
        <v>64</v>
      </c>
      <c r="E53" s="119"/>
      <c r="F53" s="119"/>
      <c r="G53" s="118">
        <f t="shared" si="0"/>
        <v>0</v>
      </c>
    </row>
    <row r="54" spans="2:7" ht="15.75" hidden="1">
      <c r="B54" s="104">
        <v>33000000</v>
      </c>
      <c r="C54" s="3" t="s">
        <v>45</v>
      </c>
      <c r="D54" s="117" t="s">
        <v>64</v>
      </c>
      <c r="E54" s="119">
        <f>E55</f>
        <v>0</v>
      </c>
      <c r="F54" s="119">
        <f>F55</f>
        <v>0</v>
      </c>
      <c r="G54" s="118">
        <f t="shared" si="0"/>
        <v>0</v>
      </c>
    </row>
    <row r="55" spans="2:7" ht="15.75" hidden="1">
      <c r="B55" s="140">
        <v>33010000</v>
      </c>
      <c r="C55" s="3" t="s">
        <v>46</v>
      </c>
      <c r="D55" s="117" t="s">
        <v>64</v>
      </c>
      <c r="E55" s="119"/>
      <c r="F55" s="119"/>
      <c r="G55" s="118">
        <f t="shared" si="0"/>
        <v>0</v>
      </c>
    </row>
    <row r="56" spans="2:7" ht="18" customHeight="1">
      <c r="B56" s="102">
        <v>50000000</v>
      </c>
      <c r="C56" s="5" t="s">
        <v>48</v>
      </c>
      <c r="D56" s="72" t="s">
        <v>64</v>
      </c>
      <c r="E56" s="119">
        <f>E57+E58</f>
        <v>75000</v>
      </c>
      <c r="F56" s="72" t="s">
        <v>64</v>
      </c>
      <c r="G56" s="118">
        <f t="shared" si="0"/>
        <v>75000</v>
      </c>
    </row>
    <row r="57" spans="2:7" ht="31.5" hidden="1">
      <c r="B57" s="102">
        <v>50080000</v>
      </c>
      <c r="C57" s="3" t="s">
        <v>49</v>
      </c>
      <c r="D57" s="117" t="s">
        <v>64</v>
      </c>
      <c r="E57" s="119"/>
      <c r="F57" s="117" t="s">
        <v>64</v>
      </c>
      <c r="G57" s="118">
        <f t="shared" si="0"/>
        <v>0</v>
      </c>
    </row>
    <row r="58" spans="2:7" ht="53.25" customHeight="1">
      <c r="B58" s="102">
        <v>50110000</v>
      </c>
      <c r="C58" s="3" t="s">
        <v>83</v>
      </c>
      <c r="D58" s="72" t="s">
        <v>64</v>
      </c>
      <c r="E58" s="120">
        <v>75000</v>
      </c>
      <c r="F58" s="72" t="s">
        <v>64</v>
      </c>
      <c r="G58" s="118">
        <f t="shared" si="0"/>
        <v>75000</v>
      </c>
    </row>
    <row r="59" spans="2:7" ht="16.5" customHeight="1">
      <c r="B59" s="107"/>
      <c r="C59" s="15" t="s">
        <v>50</v>
      </c>
      <c r="D59" s="116">
        <f>D13+D35</f>
        <v>720000</v>
      </c>
      <c r="E59" s="119">
        <f>E13+E35+E53+E54+E56</f>
        <v>4913417</v>
      </c>
      <c r="F59" s="119">
        <f>F35+F53+F54</f>
        <v>0</v>
      </c>
      <c r="G59" s="118">
        <f>SUM(D59:E59)</f>
        <v>5633417</v>
      </c>
    </row>
    <row r="60" spans="2:7" ht="19.5" customHeight="1">
      <c r="B60" s="102">
        <v>40000000</v>
      </c>
      <c r="C60" s="5" t="s">
        <v>51</v>
      </c>
      <c r="D60" s="116">
        <f>D61+D69</f>
        <v>63036180</v>
      </c>
      <c r="E60" s="162">
        <f>E61</f>
        <v>3793220.8</v>
      </c>
      <c r="F60" s="72"/>
      <c r="G60" s="163">
        <f>SUM(D60:E60)</f>
        <v>66829400.8</v>
      </c>
    </row>
    <row r="61" spans="2:7" ht="15.75">
      <c r="B61" s="102">
        <v>41000000</v>
      </c>
      <c r="C61" s="2" t="s">
        <v>52</v>
      </c>
      <c r="D61" s="116">
        <f>D62+D63+D68</f>
        <v>63036180</v>
      </c>
      <c r="E61" s="162">
        <f>E68</f>
        <v>3793220.8</v>
      </c>
      <c r="F61" s="72" t="str">
        <f>F68</f>
        <v>х</v>
      </c>
      <c r="G61" s="163">
        <f>SUM(D61:E61)</f>
        <v>66829400.8</v>
      </c>
    </row>
    <row r="62" spans="2:7" ht="15.75" hidden="1">
      <c r="B62" s="102">
        <v>41010000</v>
      </c>
      <c r="C62" s="6" t="s">
        <v>53</v>
      </c>
      <c r="D62" s="116"/>
      <c r="E62" s="72" t="s">
        <v>64</v>
      </c>
      <c r="F62" s="72" t="s">
        <v>64</v>
      </c>
      <c r="G62" s="118">
        <f>D62</f>
        <v>0</v>
      </c>
    </row>
    <row r="63" spans="2:7" ht="18" customHeight="1">
      <c r="B63" s="176">
        <v>41020000</v>
      </c>
      <c r="C63" s="56" t="s">
        <v>54</v>
      </c>
      <c r="D63" s="121">
        <f>SUM(D64:D67)</f>
        <v>45063159</v>
      </c>
      <c r="E63" s="72" t="s">
        <v>64</v>
      </c>
      <c r="F63" s="72" t="s">
        <v>64</v>
      </c>
      <c r="G63" s="118">
        <f>SUM(D63:E63)</f>
        <v>45063159</v>
      </c>
    </row>
    <row r="64" spans="2:7" ht="48" customHeight="1">
      <c r="B64" s="177">
        <v>41020600</v>
      </c>
      <c r="C64" s="54" t="s">
        <v>109</v>
      </c>
      <c r="D64" s="82">
        <v>734250</v>
      </c>
      <c r="E64" s="72" t="s">
        <v>64</v>
      </c>
      <c r="F64" s="72" t="s">
        <v>64</v>
      </c>
      <c r="G64" s="118">
        <f>SUM(D64:E64)</f>
        <v>734250</v>
      </c>
    </row>
    <row r="65" spans="2:7" ht="48.75" customHeight="1" hidden="1">
      <c r="B65" s="178">
        <v>41020700</v>
      </c>
      <c r="C65" s="52" t="s">
        <v>141</v>
      </c>
      <c r="D65" s="71"/>
      <c r="E65" s="72" t="s">
        <v>64</v>
      </c>
      <c r="F65" s="72" t="s">
        <v>64</v>
      </c>
      <c r="G65" s="118">
        <f>SUM(D65:E65)</f>
        <v>0</v>
      </c>
    </row>
    <row r="66" spans="2:7" ht="60.75" customHeight="1">
      <c r="B66" s="178">
        <v>41021300</v>
      </c>
      <c r="C66" s="52" t="s">
        <v>137</v>
      </c>
      <c r="D66" s="71">
        <v>1173808</v>
      </c>
      <c r="E66" s="72" t="s">
        <v>64</v>
      </c>
      <c r="F66" s="72" t="s">
        <v>64</v>
      </c>
      <c r="G66" s="118">
        <f>SUM(D66:E66)</f>
        <v>1173808</v>
      </c>
    </row>
    <row r="67" spans="2:7" ht="24" customHeight="1">
      <c r="B67" s="178">
        <v>41020900</v>
      </c>
      <c r="C67" s="166" t="s">
        <v>138</v>
      </c>
      <c r="D67" s="121">
        <v>43155101</v>
      </c>
      <c r="E67" s="72" t="s">
        <v>64</v>
      </c>
      <c r="F67" s="72" t="s">
        <v>64</v>
      </c>
      <c r="G67" s="118">
        <f>SUM(D67:E67)</f>
        <v>43155101</v>
      </c>
    </row>
    <row r="68" spans="2:7" ht="16.5" customHeight="1">
      <c r="B68" s="102">
        <v>41030000</v>
      </c>
      <c r="C68" s="56" t="s">
        <v>55</v>
      </c>
      <c r="D68" s="116">
        <f>SUM(D72:D82)</f>
        <v>17973021</v>
      </c>
      <c r="E68" s="162">
        <f>E79</f>
        <v>3793220.8</v>
      </c>
      <c r="F68" s="72" t="s">
        <v>64</v>
      </c>
      <c r="G68" s="163">
        <f aca="true" t="shared" si="1" ref="G68:G73">SUM(D68:E68)</f>
        <v>21766241.8</v>
      </c>
    </row>
    <row r="69" spans="2:7" ht="45.75" customHeight="1" hidden="1">
      <c r="B69" s="109"/>
      <c r="C69" s="16"/>
      <c r="D69" s="116"/>
      <c r="E69" s="119"/>
      <c r="F69" s="119"/>
      <c r="G69" s="118">
        <f t="shared" si="1"/>
        <v>0</v>
      </c>
    </row>
    <row r="70" spans="2:7" ht="57" customHeight="1" hidden="1">
      <c r="B70" s="110"/>
      <c r="C70" s="17"/>
      <c r="D70" s="116"/>
      <c r="E70" s="117"/>
      <c r="F70" s="117"/>
      <c r="G70" s="118">
        <f t="shared" si="1"/>
        <v>0</v>
      </c>
    </row>
    <row r="71" spans="2:7" ht="48.75" customHeight="1" hidden="1">
      <c r="B71" s="109"/>
      <c r="C71" s="16"/>
      <c r="D71" s="117"/>
      <c r="E71" s="119"/>
      <c r="F71" s="119"/>
      <c r="G71" s="118">
        <f t="shared" si="1"/>
        <v>0</v>
      </c>
    </row>
    <row r="72" spans="2:7" ht="19.5" customHeight="1" hidden="1">
      <c r="B72" s="108"/>
      <c r="C72" s="49"/>
      <c r="D72" s="116"/>
      <c r="E72" s="72"/>
      <c r="F72" s="72"/>
      <c r="G72" s="118">
        <f t="shared" si="1"/>
        <v>0</v>
      </c>
    </row>
    <row r="73" spans="2:7" ht="46.5" customHeight="1">
      <c r="B73" s="108">
        <v>41030600</v>
      </c>
      <c r="C73" s="58" t="s">
        <v>110</v>
      </c>
      <c r="D73" s="116">
        <v>7573643</v>
      </c>
      <c r="E73" s="72" t="s">
        <v>64</v>
      </c>
      <c r="F73" s="72" t="s">
        <v>64</v>
      </c>
      <c r="G73" s="118">
        <f t="shared" si="1"/>
        <v>7573643</v>
      </c>
    </row>
    <row r="74" spans="2:7" ht="237.75" customHeight="1">
      <c r="B74" s="141"/>
      <c r="C74" s="50" t="s">
        <v>125</v>
      </c>
      <c r="D74" s="122"/>
      <c r="E74" s="86"/>
      <c r="F74" s="86"/>
      <c r="G74" s="118"/>
    </row>
    <row r="75" spans="2:7" ht="175.5" customHeight="1">
      <c r="B75" s="108">
        <v>41030800</v>
      </c>
      <c r="C75" s="52" t="s">
        <v>124</v>
      </c>
      <c r="D75" s="122">
        <v>8167611</v>
      </c>
      <c r="E75" s="86" t="s">
        <v>64</v>
      </c>
      <c r="F75" s="86" t="s">
        <v>64</v>
      </c>
      <c r="G75" s="118">
        <f>SUM(D75:E75)</f>
        <v>8167611</v>
      </c>
    </row>
    <row r="76" spans="2:7" ht="189.75" customHeight="1">
      <c r="B76" s="108">
        <v>41030900</v>
      </c>
      <c r="C76" s="52" t="s">
        <v>3</v>
      </c>
      <c r="D76" s="122">
        <v>973431</v>
      </c>
      <c r="E76" s="72" t="s">
        <v>64</v>
      </c>
      <c r="F76" s="72" t="s">
        <v>64</v>
      </c>
      <c r="G76" s="118">
        <f>SUM(D76:E76)</f>
        <v>973431</v>
      </c>
    </row>
    <row r="77" spans="2:7" ht="249.75" customHeight="1">
      <c r="B77" s="142"/>
      <c r="C77" s="53" t="s">
        <v>119</v>
      </c>
      <c r="D77" s="124"/>
      <c r="E77" s="125"/>
      <c r="F77" s="125"/>
      <c r="G77" s="126"/>
    </row>
    <row r="78" spans="2:7" ht="112.5" customHeight="1">
      <c r="B78" s="143">
        <v>41031000</v>
      </c>
      <c r="C78" s="54" t="s">
        <v>118</v>
      </c>
      <c r="D78" s="127">
        <v>145861</v>
      </c>
      <c r="E78" s="83" t="s">
        <v>64</v>
      </c>
      <c r="F78" s="83" t="s">
        <v>64</v>
      </c>
      <c r="G78" s="128">
        <f aca="true" t="shared" si="2" ref="G78:G83">SUM(D78:E78)</f>
        <v>145861</v>
      </c>
    </row>
    <row r="79" spans="2:7" ht="60.75" customHeight="1">
      <c r="B79" s="111">
        <v>41031900</v>
      </c>
      <c r="C79" s="60" t="s">
        <v>123</v>
      </c>
      <c r="D79" s="85" t="s">
        <v>64</v>
      </c>
      <c r="E79" s="161">
        <v>3793220.8</v>
      </c>
      <c r="F79" s="86" t="s">
        <v>64</v>
      </c>
      <c r="G79" s="65">
        <f t="shared" si="2"/>
        <v>3793220.8</v>
      </c>
    </row>
    <row r="80" spans="2:7" ht="75" customHeight="1">
      <c r="B80" s="108">
        <v>41032300</v>
      </c>
      <c r="C80" s="52" t="s">
        <v>122</v>
      </c>
      <c r="D80" s="122">
        <v>1112475</v>
      </c>
      <c r="E80" s="86" t="s">
        <v>64</v>
      </c>
      <c r="F80" s="86" t="s">
        <v>64</v>
      </c>
      <c r="G80" s="118">
        <f t="shared" si="2"/>
        <v>1112475</v>
      </c>
    </row>
    <row r="81" spans="2:7" ht="19.5" customHeight="1" thickBot="1">
      <c r="B81" s="144">
        <v>41035000</v>
      </c>
      <c r="C81" s="61" t="s">
        <v>114</v>
      </c>
      <c r="D81" s="124"/>
      <c r="E81" s="125" t="s">
        <v>64</v>
      </c>
      <c r="F81" s="125" t="s">
        <v>64</v>
      </c>
      <c r="G81" s="126">
        <f t="shared" si="2"/>
        <v>0</v>
      </c>
    </row>
    <row r="82" spans="2:7" ht="62.25" customHeight="1" hidden="1" thickBot="1">
      <c r="B82" s="145">
        <v>41036800</v>
      </c>
      <c r="C82" s="62" t="s">
        <v>121</v>
      </c>
      <c r="D82" s="129"/>
      <c r="E82" s="130" t="s">
        <v>64</v>
      </c>
      <c r="F82" s="130" t="s">
        <v>64</v>
      </c>
      <c r="G82" s="131">
        <f t="shared" si="2"/>
        <v>0</v>
      </c>
    </row>
    <row r="83" spans="2:7" ht="16.5" thickBot="1">
      <c r="B83" s="146"/>
      <c r="C83" s="27" t="s">
        <v>57</v>
      </c>
      <c r="D83" s="132">
        <f>D59+D60</f>
        <v>63756180</v>
      </c>
      <c r="E83" s="133">
        <f>E59+E60</f>
        <v>8706637.8</v>
      </c>
      <c r="F83" s="134">
        <f>F59</f>
        <v>0</v>
      </c>
      <c r="G83" s="135">
        <f t="shared" si="2"/>
        <v>72462817.8</v>
      </c>
    </row>
    <row r="85" spans="2:9" ht="9.75" customHeight="1">
      <c r="B85" s="12"/>
      <c r="C85" s="12"/>
      <c r="D85" s="12"/>
      <c r="E85" s="12"/>
      <c r="F85" s="12"/>
      <c r="G85" s="12"/>
      <c r="H85" s="12"/>
      <c r="I85" s="12"/>
    </row>
    <row r="86" ht="17.25" customHeight="1"/>
    <row r="87" spans="2:6" ht="18">
      <c r="B87" s="23" t="s">
        <v>66</v>
      </c>
      <c r="C87" s="23"/>
      <c r="D87" s="23"/>
      <c r="E87" s="23" t="s">
        <v>69</v>
      </c>
      <c r="F87" s="23"/>
    </row>
  </sheetData>
  <mergeCells count="7">
    <mergeCell ref="C6:D6"/>
    <mergeCell ref="G10:G11"/>
    <mergeCell ref="E7:F7"/>
    <mergeCell ref="B10:B11"/>
    <mergeCell ref="C10:C11"/>
    <mergeCell ref="D10:D11"/>
    <mergeCell ref="E10:F10"/>
  </mergeCells>
  <printOptions/>
  <pageMargins left="0.984251968503937" right="0.3937007874015748" top="0.3937007874015748" bottom="0.3937007874015748" header="0.5118110236220472" footer="0.2755905511811024"/>
  <pageSetup horizontalDpi="240" verticalDpi="240" orientation="portrait" paperSize="9" scale="75" r:id="rId1"/>
</worksheet>
</file>

<file path=xl/worksheets/sheet7.xml><?xml version="1.0" encoding="utf-8"?>
<worksheet xmlns="http://schemas.openxmlformats.org/spreadsheetml/2006/main" xmlns:r="http://schemas.openxmlformats.org/officeDocument/2006/relationships">
  <dimension ref="B2:I84"/>
  <sheetViews>
    <sheetView showGridLines="0" zoomScale="80" zoomScaleNormal="80" zoomScaleSheetLayoutView="75" workbookViewId="0" topLeftCell="B65">
      <selection activeCell="E72" sqref="E72"/>
    </sheetView>
  </sheetViews>
  <sheetFormatPr defaultColWidth="9.00390625" defaultRowHeight="12.75"/>
  <cols>
    <col min="1" max="1" width="1.00390625" style="0" hidden="1" customWidth="1"/>
    <col min="2" max="2" width="9.75390625" style="0" customWidth="1"/>
    <col min="3" max="3" width="65.75390625" style="14" customWidth="1"/>
    <col min="4" max="4" width="10.625" style="0" customWidth="1"/>
    <col min="5" max="5" width="12.375" style="0" customWidth="1"/>
    <col min="7" max="7" width="13.375" style="0" customWidth="1"/>
    <col min="8" max="8" width="2.00390625" style="0" customWidth="1"/>
  </cols>
  <sheetData>
    <row r="1" ht="9" customHeight="1"/>
    <row r="2" spans="5:6" ht="18">
      <c r="E2" s="22" t="s">
        <v>68</v>
      </c>
      <c r="F2" s="23"/>
    </row>
    <row r="3" spans="5:6" ht="19.5" customHeight="1">
      <c r="E3" s="22" t="s">
        <v>67</v>
      </c>
      <c r="F3" s="23"/>
    </row>
    <row r="4" spans="5:6" ht="21" customHeight="1">
      <c r="E4" s="22" t="s">
        <v>132</v>
      </c>
      <c r="F4" s="23"/>
    </row>
    <row r="5" spans="4:6" ht="12.75">
      <c r="D5" s="1"/>
      <c r="E5" s="1"/>
      <c r="F5" s="1"/>
    </row>
    <row r="6" spans="3:4" ht="15.75" customHeight="1">
      <c r="C6" s="192" t="s">
        <v>93</v>
      </c>
      <c r="D6" s="192"/>
    </row>
    <row r="7" ht="12.75">
      <c r="G7" s="1" t="s">
        <v>100</v>
      </c>
    </row>
    <row r="8" ht="8.25" customHeight="1" thickBot="1"/>
    <row r="9" spans="2:7" ht="12.75">
      <c r="B9" s="204" t="s">
        <v>58</v>
      </c>
      <c r="C9" s="206" t="s">
        <v>59</v>
      </c>
      <c r="D9" s="200" t="s">
        <v>60</v>
      </c>
      <c r="E9" s="209" t="s">
        <v>61</v>
      </c>
      <c r="F9" s="209"/>
      <c r="G9" s="201" t="s">
        <v>62</v>
      </c>
    </row>
    <row r="10" spans="2:7" ht="40.5" customHeight="1" thickBot="1">
      <c r="B10" s="205"/>
      <c r="C10" s="207"/>
      <c r="D10" s="208"/>
      <c r="E10" s="11" t="s">
        <v>62</v>
      </c>
      <c r="F10" s="11" t="s">
        <v>63</v>
      </c>
      <c r="G10" s="202"/>
    </row>
    <row r="11" spans="2:7" ht="15" thickBot="1">
      <c r="B11" s="8">
        <v>1</v>
      </c>
      <c r="C11" s="10">
        <v>2</v>
      </c>
      <c r="D11" s="37">
        <v>3</v>
      </c>
      <c r="E11" s="38">
        <v>4</v>
      </c>
      <c r="F11" s="38">
        <v>5</v>
      </c>
      <c r="G11" s="39">
        <v>6</v>
      </c>
    </row>
    <row r="12" spans="2:7" ht="18.75">
      <c r="B12" s="136">
        <v>10000000</v>
      </c>
      <c r="C12" s="7" t="s">
        <v>8</v>
      </c>
      <c r="D12" s="158">
        <f>D13+D20+D22+D29</f>
        <v>3000</v>
      </c>
      <c r="E12" s="159">
        <f>E18+E22</f>
        <v>0</v>
      </c>
      <c r="F12" s="69" t="s">
        <v>64</v>
      </c>
      <c r="G12" s="160">
        <f>SUM(D12:E12)</f>
        <v>3000</v>
      </c>
    </row>
    <row r="13" spans="2:7" ht="31.5" hidden="1">
      <c r="B13" s="137">
        <v>11000000</v>
      </c>
      <c r="C13" s="2" t="s">
        <v>9</v>
      </c>
      <c r="D13" s="116">
        <f>D14+D15</f>
        <v>0</v>
      </c>
      <c r="E13" s="117" t="s">
        <v>64</v>
      </c>
      <c r="F13" s="117" t="s">
        <v>64</v>
      </c>
      <c r="G13" s="118">
        <f>D13</f>
        <v>0</v>
      </c>
    </row>
    <row r="14" spans="2:7" ht="18.75" customHeight="1" hidden="1">
      <c r="B14" s="137">
        <v>11010000</v>
      </c>
      <c r="C14" s="3" t="s">
        <v>7</v>
      </c>
      <c r="D14" s="116"/>
      <c r="E14" s="117" t="s">
        <v>64</v>
      </c>
      <c r="F14" s="117" t="s">
        <v>64</v>
      </c>
      <c r="G14" s="118">
        <f>D14</f>
        <v>0</v>
      </c>
    </row>
    <row r="15" spans="2:7" ht="15.75" hidden="1">
      <c r="B15" s="137">
        <v>11020000</v>
      </c>
      <c r="C15" s="3" t="s">
        <v>10</v>
      </c>
      <c r="D15" s="116">
        <f>SUM(D16:D17)</f>
        <v>0</v>
      </c>
      <c r="E15" s="117" t="s">
        <v>64</v>
      </c>
      <c r="F15" s="117" t="s">
        <v>64</v>
      </c>
      <c r="G15" s="118">
        <f>D15</f>
        <v>0</v>
      </c>
    </row>
    <row r="16" spans="2:7" ht="31.5" hidden="1">
      <c r="B16" s="138">
        <v>11020100</v>
      </c>
      <c r="C16" s="4" t="s">
        <v>11</v>
      </c>
      <c r="D16" s="116"/>
      <c r="E16" s="117" t="s">
        <v>64</v>
      </c>
      <c r="F16" s="117" t="s">
        <v>64</v>
      </c>
      <c r="G16" s="118">
        <f>D16</f>
        <v>0</v>
      </c>
    </row>
    <row r="17" spans="2:7" ht="31.5" hidden="1">
      <c r="B17" s="138">
        <v>11020200</v>
      </c>
      <c r="C17" s="4" t="s">
        <v>12</v>
      </c>
      <c r="D17" s="116"/>
      <c r="E17" s="117" t="s">
        <v>64</v>
      </c>
      <c r="F17" s="117" t="s">
        <v>64</v>
      </c>
      <c r="G17" s="118">
        <f>D17</f>
        <v>0</v>
      </c>
    </row>
    <row r="18" spans="2:7" ht="15.75" hidden="1">
      <c r="B18" s="137">
        <v>12000000</v>
      </c>
      <c r="C18" s="2" t="s">
        <v>13</v>
      </c>
      <c r="D18" s="117" t="s">
        <v>64</v>
      </c>
      <c r="E18" s="119">
        <f>E19</f>
        <v>0</v>
      </c>
      <c r="F18" s="117" t="s">
        <v>64</v>
      </c>
      <c r="G18" s="118">
        <f>SUM(D18:E18)</f>
        <v>0</v>
      </c>
    </row>
    <row r="19" spans="2:7" ht="31.5" hidden="1">
      <c r="B19" s="137">
        <v>12020000</v>
      </c>
      <c r="C19" s="3" t="s">
        <v>14</v>
      </c>
      <c r="D19" s="117" t="s">
        <v>64</v>
      </c>
      <c r="E19" s="119"/>
      <c r="F19" s="117" t="s">
        <v>64</v>
      </c>
      <c r="G19" s="118">
        <f>E19</f>
        <v>0</v>
      </c>
    </row>
    <row r="20" spans="2:7" ht="15.75" hidden="1">
      <c r="B20" s="137">
        <v>13000000</v>
      </c>
      <c r="C20" s="2" t="s">
        <v>15</v>
      </c>
      <c r="D20" s="116">
        <f>D21</f>
        <v>0</v>
      </c>
      <c r="E20" s="117" t="s">
        <v>64</v>
      </c>
      <c r="F20" s="117" t="s">
        <v>64</v>
      </c>
      <c r="G20" s="118">
        <f>D20</f>
        <v>0</v>
      </c>
    </row>
    <row r="21" spans="2:7" ht="15.75" hidden="1">
      <c r="B21" s="137">
        <v>13050000</v>
      </c>
      <c r="C21" s="3" t="s">
        <v>16</v>
      </c>
      <c r="D21" s="116"/>
      <c r="E21" s="117" t="s">
        <v>64</v>
      </c>
      <c r="F21" s="117" t="s">
        <v>64</v>
      </c>
      <c r="G21" s="118">
        <f>D21</f>
        <v>0</v>
      </c>
    </row>
    <row r="22" spans="2:7" ht="15.75">
      <c r="B22" s="137">
        <v>14000000</v>
      </c>
      <c r="C22" s="2" t="s">
        <v>81</v>
      </c>
      <c r="D22" s="116">
        <f>D23+D24+D25+D26+D27</f>
        <v>3000</v>
      </c>
      <c r="E22" s="119">
        <f>E28</f>
        <v>0</v>
      </c>
      <c r="F22" s="72" t="s">
        <v>64</v>
      </c>
      <c r="G22" s="118">
        <f>SUM(D22:E22)</f>
        <v>3000</v>
      </c>
    </row>
    <row r="23" spans="2:7" ht="15.75">
      <c r="B23" s="138">
        <v>14060100</v>
      </c>
      <c r="C23" s="4" t="s">
        <v>18</v>
      </c>
      <c r="D23" s="116">
        <v>3000</v>
      </c>
      <c r="E23" s="72" t="s">
        <v>64</v>
      </c>
      <c r="F23" s="72" t="s">
        <v>64</v>
      </c>
      <c r="G23" s="118">
        <f>D23</f>
        <v>3000</v>
      </c>
    </row>
    <row r="24" spans="2:7" ht="15.75" hidden="1">
      <c r="B24" s="138">
        <v>14060200</v>
      </c>
      <c r="C24" s="4" t="s">
        <v>19</v>
      </c>
      <c r="D24" s="116"/>
      <c r="E24" s="117" t="s">
        <v>64</v>
      </c>
      <c r="F24" s="117" t="s">
        <v>64</v>
      </c>
      <c r="G24" s="118">
        <f>D24</f>
        <v>0</v>
      </c>
    </row>
    <row r="25" spans="2:7" ht="31.5" hidden="1">
      <c r="B25" s="138">
        <v>14060300</v>
      </c>
      <c r="C25" s="4" t="s">
        <v>20</v>
      </c>
      <c r="D25" s="116"/>
      <c r="E25" s="117" t="s">
        <v>64</v>
      </c>
      <c r="F25" s="117" t="s">
        <v>64</v>
      </c>
      <c r="G25" s="118">
        <f>D25</f>
        <v>0</v>
      </c>
    </row>
    <row r="26" spans="2:7" ht="31.5" hidden="1">
      <c r="B26" s="138">
        <v>14061100</v>
      </c>
      <c r="C26" s="4" t="s">
        <v>21</v>
      </c>
      <c r="D26" s="116"/>
      <c r="E26" s="117" t="s">
        <v>64</v>
      </c>
      <c r="F26" s="117" t="s">
        <v>64</v>
      </c>
      <c r="G26" s="118">
        <f>D26</f>
        <v>0</v>
      </c>
    </row>
    <row r="27" spans="2:7" ht="31.5" hidden="1">
      <c r="B27" s="137">
        <v>14070000</v>
      </c>
      <c r="C27" s="3" t="s">
        <v>22</v>
      </c>
      <c r="D27" s="117"/>
      <c r="E27" s="117" t="s">
        <v>64</v>
      </c>
      <c r="F27" s="117" t="s">
        <v>64</v>
      </c>
      <c r="G27" s="118">
        <f>D27</f>
        <v>0</v>
      </c>
    </row>
    <row r="28" spans="2:7" ht="47.25" hidden="1">
      <c r="B28" s="138">
        <v>14071500</v>
      </c>
      <c r="C28" s="4" t="s">
        <v>23</v>
      </c>
      <c r="D28" s="117" t="s">
        <v>64</v>
      </c>
      <c r="E28" s="119"/>
      <c r="F28" s="117" t="s">
        <v>64</v>
      </c>
      <c r="G28" s="118">
        <f>E28</f>
        <v>0</v>
      </c>
    </row>
    <row r="29" spans="2:7" ht="15.75" hidden="1">
      <c r="B29" s="137">
        <v>16000000</v>
      </c>
      <c r="C29" s="2" t="s">
        <v>24</v>
      </c>
      <c r="D29" s="116">
        <f>D30+D31+D32</f>
        <v>0</v>
      </c>
      <c r="E29" s="117" t="s">
        <v>64</v>
      </c>
      <c r="F29" s="117" t="s">
        <v>64</v>
      </c>
      <c r="G29" s="118">
        <f>D29</f>
        <v>0</v>
      </c>
    </row>
    <row r="30" spans="2:7" ht="15.75" hidden="1">
      <c r="B30" s="137">
        <v>16010000</v>
      </c>
      <c r="C30" s="3" t="s">
        <v>25</v>
      </c>
      <c r="D30" s="116"/>
      <c r="E30" s="117" t="s">
        <v>64</v>
      </c>
      <c r="F30" s="117" t="s">
        <v>64</v>
      </c>
      <c r="G30" s="118">
        <f>D30</f>
        <v>0</v>
      </c>
    </row>
    <row r="31" spans="2:7" ht="15.75" hidden="1">
      <c r="B31" s="137">
        <v>16040000</v>
      </c>
      <c r="C31" s="3" t="s">
        <v>26</v>
      </c>
      <c r="D31" s="116"/>
      <c r="E31" s="117" t="s">
        <v>64</v>
      </c>
      <c r="F31" s="117" t="s">
        <v>64</v>
      </c>
      <c r="G31" s="118">
        <f>D31</f>
        <v>0</v>
      </c>
    </row>
    <row r="32" spans="2:7" ht="15.75" hidden="1">
      <c r="B32" s="137">
        <v>16050000</v>
      </c>
      <c r="C32" s="3" t="s">
        <v>27</v>
      </c>
      <c r="D32" s="116"/>
      <c r="E32" s="117" t="s">
        <v>64</v>
      </c>
      <c r="F32" s="117" t="s">
        <v>64</v>
      </c>
      <c r="G32" s="118">
        <f>D32</f>
        <v>0</v>
      </c>
    </row>
    <row r="33" spans="2:7" ht="18.75">
      <c r="B33" s="137">
        <v>20000000</v>
      </c>
      <c r="C33" s="5" t="s">
        <v>28</v>
      </c>
      <c r="D33" s="116">
        <f>D34+D38+D42+D45</f>
        <v>2600</v>
      </c>
      <c r="E33" s="119">
        <f>E34+E42+E45</f>
        <v>4047539</v>
      </c>
      <c r="F33" s="119">
        <f>F34+F42+F45</f>
        <v>0</v>
      </c>
      <c r="G33" s="118">
        <f>SUM(D33:E33)</f>
        <v>4050139</v>
      </c>
    </row>
    <row r="34" spans="2:7" ht="15.75" hidden="1">
      <c r="B34" s="137">
        <v>21000000</v>
      </c>
      <c r="C34" s="2" t="s">
        <v>29</v>
      </c>
      <c r="D34" s="116">
        <f>D35+D36</f>
        <v>0</v>
      </c>
      <c r="E34" s="119">
        <f>E37</f>
        <v>0</v>
      </c>
      <c r="F34" s="119">
        <f>F37</f>
        <v>0</v>
      </c>
      <c r="G34" s="118">
        <f>SUM(D34:E34)</f>
        <v>0</v>
      </c>
    </row>
    <row r="35" spans="2:7" ht="15.75" hidden="1">
      <c r="B35" s="137">
        <v>21030000</v>
      </c>
      <c r="C35" s="3" t="s">
        <v>30</v>
      </c>
      <c r="D35" s="116"/>
      <c r="E35" s="117" t="s">
        <v>64</v>
      </c>
      <c r="F35" s="117" t="s">
        <v>64</v>
      </c>
      <c r="G35" s="118">
        <f>D35</f>
        <v>0</v>
      </c>
    </row>
    <row r="36" spans="2:7" ht="31.5" hidden="1">
      <c r="B36" s="137">
        <v>21040000</v>
      </c>
      <c r="C36" s="3" t="s">
        <v>31</v>
      </c>
      <c r="D36" s="116"/>
      <c r="E36" s="117" t="s">
        <v>64</v>
      </c>
      <c r="F36" s="117" t="s">
        <v>64</v>
      </c>
      <c r="G36" s="118">
        <f>D36</f>
        <v>0</v>
      </c>
    </row>
    <row r="37" spans="2:7" ht="47.25" hidden="1">
      <c r="B37" s="138">
        <v>21050400</v>
      </c>
      <c r="C37" s="4" t="s">
        <v>32</v>
      </c>
      <c r="D37" s="117" t="s">
        <v>64</v>
      </c>
      <c r="E37" s="119"/>
      <c r="F37" s="119"/>
      <c r="G37" s="118">
        <f>E37</f>
        <v>0</v>
      </c>
    </row>
    <row r="38" spans="2:7" ht="31.5" hidden="1">
      <c r="B38" s="137">
        <v>22000000</v>
      </c>
      <c r="C38" s="2" t="s">
        <v>33</v>
      </c>
      <c r="D38" s="116">
        <f>D39+D40+D41</f>
        <v>0</v>
      </c>
      <c r="E38" s="117" t="s">
        <v>64</v>
      </c>
      <c r="F38" s="117" t="s">
        <v>64</v>
      </c>
      <c r="G38" s="118">
        <f>D38</f>
        <v>0</v>
      </c>
    </row>
    <row r="39" spans="2:7" ht="15.75" hidden="1">
      <c r="B39" s="137">
        <v>22020000</v>
      </c>
      <c r="C39" s="3" t="s">
        <v>34</v>
      </c>
      <c r="D39" s="116"/>
      <c r="E39" s="117" t="s">
        <v>64</v>
      </c>
      <c r="F39" s="117" t="s">
        <v>64</v>
      </c>
      <c r="G39" s="118">
        <f>D39</f>
        <v>0</v>
      </c>
    </row>
    <row r="40" spans="2:7" ht="31.5" hidden="1">
      <c r="B40" s="137">
        <v>22080000</v>
      </c>
      <c r="C40" s="3" t="s">
        <v>35</v>
      </c>
      <c r="D40" s="116"/>
      <c r="E40" s="117" t="s">
        <v>64</v>
      </c>
      <c r="F40" s="117" t="s">
        <v>64</v>
      </c>
      <c r="G40" s="118">
        <f>D40</f>
        <v>0</v>
      </c>
    </row>
    <row r="41" spans="2:7" ht="15.75" hidden="1">
      <c r="B41" s="137">
        <v>22090000</v>
      </c>
      <c r="C41" s="3" t="s">
        <v>36</v>
      </c>
      <c r="D41" s="116"/>
      <c r="E41" s="117" t="s">
        <v>64</v>
      </c>
      <c r="F41" s="117" t="s">
        <v>64</v>
      </c>
      <c r="G41" s="118">
        <f>D41</f>
        <v>0</v>
      </c>
    </row>
    <row r="42" spans="2:7" ht="15.75" hidden="1">
      <c r="B42" s="137">
        <v>23000000</v>
      </c>
      <c r="C42" s="2" t="s">
        <v>37</v>
      </c>
      <c r="D42" s="116">
        <f>D44</f>
        <v>0</v>
      </c>
      <c r="E42" s="119">
        <f>E43</f>
        <v>0</v>
      </c>
      <c r="F42" s="119"/>
      <c r="G42" s="118">
        <f>SUM(D42:E42)</f>
        <v>0</v>
      </c>
    </row>
    <row r="43" spans="2:7" ht="78.75" hidden="1">
      <c r="B43" s="139">
        <v>23020000</v>
      </c>
      <c r="C43" s="3" t="s">
        <v>38</v>
      </c>
      <c r="D43" s="117" t="s">
        <v>64</v>
      </c>
      <c r="E43" s="119"/>
      <c r="F43" s="117" t="s">
        <v>64</v>
      </c>
      <c r="G43" s="118">
        <f>E43</f>
        <v>0</v>
      </c>
    </row>
    <row r="44" spans="2:7" ht="15.75" hidden="1">
      <c r="B44" s="137">
        <v>23030000</v>
      </c>
      <c r="C44" s="3" t="s">
        <v>39</v>
      </c>
      <c r="D44" s="116"/>
      <c r="E44" s="117" t="s">
        <v>64</v>
      </c>
      <c r="F44" s="117" t="s">
        <v>64</v>
      </c>
      <c r="G44" s="118">
        <f>D44</f>
        <v>0</v>
      </c>
    </row>
    <row r="45" spans="2:7" ht="15.75">
      <c r="B45" s="137">
        <v>24000000</v>
      </c>
      <c r="C45" s="2" t="s">
        <v>82</v>
      </c>
      <c r="D45" s="116">
        <f>D46+D47+D49</f>
        <v>2600</v>
      </c>
      <c r="E45" s="119">
        <f>E48+E50</f>
        <v>4047539</v>
      </c>
      <c r="F45" s="119">
        <f>F48</f>
        <v>0</v>
      </c>
      <c r="G45" s="118">
        <f>SUM(D45:E45)</f>
        <v>4050139</v>
      </c>
    </row>
    <row r="46" spans="2:7" ht="47.25">
      <c r="B46" s="137">
        <v>24030000</v>
      </c>
      <c r="C46" s="4" t="s">
        <v>41</v>
      </c>
      <c r="D46" s="116">
        <v>1000</v>
      </c>
      <c r="E46" s="72" t="s">
        <v>64</v>
      </c>
      <c r="F46" s="72" t="s">
        <v>64</v>
      </c>
      <c r="G46" s="118">
        <f>D46</f>
        <v>1000</v>
      </c>
    </row>
    <row r="47" spans="2:7" ht="15.75">
      <c r="B47" s="137">
        <v>24060000</v>
      </c>
      <c r="C47" s="4" t="s">
        <v>42</v>
      </c>
      <c r="D47" s="116">
        <v>1600</v>
      </c>
      <c r="E47" s="72" t="s">
        <v>64</v>
      </c>
      <c r="F47" s="72" t="s">
        <v>64</v>
      </c>
      <c r="G47" s="118">
        <f>D47</f>
        <v>1600</v>
      </c>
    </row>
    <row r="48" spans="2:7" ht="31.5" hidden="1">
      <c r="B48" s="139">
        <v>24110600</v>
      </c>
      <c r="C48" s="3" t="s">
        <v>43</v>
      </c>
      <c r="D48" s="117" t="s">
        <v>64</v>
      </c>
      <c r="E48" s="119"/>
      <c r="F48" s="119"/>
      <c r="G48" s="118">
        <f>E48</f>
        <v>0</v>
      </c>
    </row>
    <row r="49" spans="2:7" ht="31.5" hidden="1">
      <c r="B49" s="139">
        <v>24110700</v>
      </c>
      <c r="C49" s="3" t="s">
        <v>44</v>
      </c>
      <c r="D49" s="116"/>
      <c r="E49" s="117" t="s">
        <v>64</v>
      </c>
      <c r="F49" s="117" t="s">
        <v>64</v>
      </c>
      <c r="G49" s="118">
        <f>D49</f>
        <v>0</v>
      </c>
    </row>
    <row r="50" spans="2:7" ht="15.75">
      <c r="B50" s="139">
        <v>25000000</v>
      </c>
      <c r="C50" s="2" t="s">
        <v>84</v>
      </c>
      <c r="D50" s="72" t="s">
        <v>64</v>
      </c>
      <c r="E50" s="120">
        <v>4047539</v>
      </c>
      <c r="F50" s="72" t="s">
        <v>64</v>
      </c>
      <c r="G50" s="118">
        <f aca="true" t="shared" si="0" ref="G50:G56">E50</f>
        <v>4047539</v>
      </c>
    </row>
    <row r="51" spans="2:7" ht="47.25" hidden="1">
      <c r="B51" s="139">
        <v>31030000</v>
      </c>
      <c r="C51" s="3" t="s">
        <v>47</v>
      </c>
      <c r="D51" s="117" t="s">
        <v>64</v>
      </c>
      <c r="E51" s="119"/>
      <c r="F51" s="119"/>
      <c r="G51" s="118">
        <f t="shared" si="0"/>
        <v>0</v>
      </c>
    </row>
    <row r="52" spans="2:7" ht="15.75" hidden="1">
      <c r="B52" s="139">
        <v>33000000</v>
      </c>
      <c r="C52" s="3" t="s">
        <v>45</v>
      </c>
      <c r="D52" s="117" t="s">
        <v>64</v>
      </c>
      <c r="E52" s="119">
        <f>E53</f>
        <v>0</v>
      </c>
      <c r="F52" s="119">
        <f>F53</f>
        <v>0</v>
      </c>
      <c r="G52" s="118">
        <f t="shared" si="0"/>
        <v>0</v>
      </c>
    </row>
    <row r="53" spans="2:7" ht="15.75" hidden="1">
      <c r="B53" s="149">
        <v>33010000</v>
      </c>
      <c r="C53" s="3" t="s">
        <v>46</v>
      </c>
      <c r="D53" s="117" t="s">
        <v>64</v>
      </c>
      <c r="E53" s="119"/>
      <c r="F53" s="119"/>
      <c r="G53" s="118">
        <f t="shared" si="0"/>
        <v>0</v>
      </c>
    </row>
    <row r="54" spans="2:7" ht="18.75">
      <c r="B54" s="137">
        <v>50000000</v>
      </c>
      <c r="C54" s="5" t="s">
        <v>48</v>
      </c>
      <c r="D54" s="72" t="s">
        <v>64</v>
      </c>
      <c r="E54" s="119">
        <f>E55+E56</f>
        <v>215000</v>
      </c>
      <c r="F54" s="72" t="s">
        <v>64</v>
      </c>
      <c r="G54" s="118">
        <f t="shared" si="0"/>
        <v>215000</v>
      </c>
    </row>
    <row r="55" spans="2:7" ht="15.75" hidden="1">
      <c r="B55" s="137">
        <v>50080000</v>
      </c>
      <c r="C55" s="3" t="s">
        <v>49</v>
      </c>
      <c r="D55" s="117" t="s">
        <v>64</v>
      </c>
      <c r="E55" s="119"/>
      <c r="F55" s="117" t="s">
        <v>64</v>
      </c>
      <c r="G55" s="118">
        <f t="shared" si="0"/>
        <v>0</v>
      </c>
    </row>
    <row r="56" spans="2:7" ht="47.25">
      <c r="B56" s="137">
        <v>50110000</v>
      </c>
      <c r="C56" s="3" t="s">
        <v>83</v>
      </c>
      <c r="D56" s="72" t="s">
        <v>64</v>
      </c>
      <c r="E56" s="120">
        <v>215000</v>
      </c>
      <c r="F56" s="72" t="s">
        <v>64</v>
      </c>
      <c r="G56" s="118">
        <f t="shared" si="0"/>
        <v>215000</v>
      </c>
    </row>
    <row r="57" spans="2:7" ht="15.75">
      <c r="B57" s="150"/>
      <c r="C57" s="15" t="s">
        <v>50</v>
      </c>
      <c r="D57" s="116">
        <f>D12+D33</f>
        <v>5600</v>
      </c>
      <c r="E57" s="119">
        <f>E12+E33+E51+E52+E54</f>
        <v>4262539</v>
      </c>
      <c r="F57" s="119">
        <f>F33+F51+F52</f>
        <v>0</v>
      </c>
      <c r="G57" s="118">
        <f>SUM(D57:E57)</f>
        <v>4268139</v>
      </c>
    </row>
    <row r="58" spans="2:7" ht="18.75">
      <c r="B58" s="137">
        <v>40000000</v>
      </c>
      <c r="C58" s="5" t="s">
        <v>51</v>
      </c>
      <c r="D58" s="116">
        <f>D59+D67</f>
        <v>31833582</v>
      </c>
      <c r="E58" s="162">
        <f>E59</f>
        <v>1719678.54</v>
      </c>
      <c r="F58" s="72" t="s">
        <v>64</v>
      </c>
      <c r="G58" s="163">
        <f>SUM(D58:E58)</f>
        <v>33553260.54</v>
      </c>
    </row>
    <row r="59" spans="2:7" ht="15.75">
      <c r="B59" s="137">
        <v>41000000</v>
      </c>
      <c r="C59" s="2" t="s">
        <v>52</v>
      </c>
      <c r="D59" s="116">
        <f>D60+D61+D66</f>
        <v>31833582</v>
      </c>
      <c r="E59" s="162">
        <f>E66</f>
        <v>1719678.54</v>
      </c>
      <c r="F59" s="72" t="str">
        <f>F66</f>
        <v>х</v>
      </c>
      <c r="G59" s="163">
        <f>SUM(D59:E59)</f>
        <v>33553260.54</v>
      </c>
    </row>
    <row r="60" spans="2:7" ht="15.75" hidden="1">
      <c r="B60" s="137">
        <v>41010000</v>
      </c>
      <c r="C60" s="6" t="s">
        <v>53</v>
      </c>
      <c r="D60" s="116"/>
      <c r="E60" s="190" t="s">
        <v>64</v>
      </c>
      <c r="F60" s="72" t="s">
        <v>64</v>
      </c>
      <c r="G60" s="118">
        <f>D60</f>
        <v>0</v>
      </c>
    </row>
    <row r="61" spans="2:7" ht="18" customHeight="1">
      <c r="B61" s="176">
        <v>41020000</v>
      </c>
      <c r="C61" s="56" t="s">
        <v>54</v>
      </c>
      <c r="D61" s="121">
        <f>SUM(D62:D65)</f>
        <v>24022743</v>
      </c>
      <c r="E61" s="72" t="s">
        <v>64</v>
      </c>
      <c r="F61" s="72" t="s">
        <v>64</v>
      </c>
      <c r="G61" s="118">
        <f aca="true" t="shared" si="1" ref="G61:G69">SUM(D61:E61)</f>
        <v>24022743</v>
      </c>
    </row>
    <row r="62" spans="2:7" ht="48" customHeight="1">
      <c r="B62" s="177">
        <v>41020600</v>
      </c>
      <c r="C62" s="54" t="s">
        <v>109</v>
      </c>
      <c r="D62" s="82">
        <v>280886</v>
      </c>
      <c r="E62" s="72" t="s">
        <v>64</v>
      </c>
      <c r="F62" s="72" t="s">
        <v>64</v>
      </c>
      <c r="G62" s="118">
        <f t="shared" si="1"/>
        <v>280886</v>
      </c>
    </row>
    <row r="63" spans="2:7" ht="108" customHeight="1" hidden="1">
      <c r="B63" s="178">
        <v>41020700</v>
      </c>
      <c r="C63" s="52" t="s">
        <v>141</v>
      </c>
      <c r="D63" s="71"/>
      <c r="E63" s="72" t="s">
        <v>64</v>
      </c>
      <c r="F63" s="72" t="s">
        <v>64</v>
      </c>
      <c r="G63" s="118">
        <f t="shared" si="1"/>
        <v>0</v>
      </c>
    </row>
    <row r="64" spans="2:7" ht="60.75" customHeight="1">
      <c r="B64" s="178">
        <v>41021300</v>
      </c>
      <c r="C64" s="52" t="s">
        <v>137</v>
      </c>
      <c r="D64" s="71">
        <v>384742</v>
      </c>
      <c r="E64" s="72" t="s">
        <v>64</v>
      </c>
      <c r="F64" s="72" t="s">
        <v>64</v>
      </c>
      <c r="G64" s="118">
        <f t="shared" si="1"/>
        <v>384742</v>
      </c>
    </row>
    <row r="65" spans="2:7" ht="24" customHeight="1">
      <c r="B65" s="178">
        <v>41020900</v>
      </c>
      <c r="C65" s="166" t="s">
        <v>138</v>
      </c>
      <c r="D65" s="121">
        <v>23357115</v>
      </c>
      <c r="E65" s="72" t="s">
        <v>64</v>
      </c>
      <c r="F65" s="72" t="s">
        <v>64</v>
      </c>
      <c r="G65" s="118">
        <f t="shared" si="1"/>
        <v>23357115</v>
      </c>
    </row>
    <row r="66" spans="2:7" ht="19.5" customHeight="1">
      <c r="B66" s="137">
        <v>41030000</v>
      </c>
      <c r="C66" s="6" t="s">
        <v>55</v>
      </c>
      <c r="D66" s="116">
        <f>SUM(D70:D80)</f>
        <v>7810839</v>
      </c>
      <c r="E66" s="162">
        <f>E77</f>
        <v>1719678.54</v>
      </c>
      <c r="F66" s="72" t="s">
        <v>64</v>
      </c>
      <c r="G66" s="163">
        <f t="shared" si="1"/>
        <v>9530517.54</v>
      </c>
    </row>
    <row r="67" spans="2:7" ht="15.75" hidden="1">
      <c r="B67" s="151"/>
      <c r="C67" s="16"/>
      <c r="D67" s="116"/>
      <c r="E67" s="119"/>
      <c r="F67" s="119"/>
      <c r="G67" s="118">
        <f t="shared" si="1"/>
        <v>0</v>
      </c>
    </row>
    <row r="68" spans="2:7" ht="15.75" hidden="1">
      <c r="B68" s="141"/>
      <c r="C68" s="17"/>
      <c r="D68" s="116"/>
      <c r="E68" s="117"/>
      <c r="F68" s="117"/>
      <c r="G68" s="118">
        <f t="shared" si="1"/>
        <v>0</v>
      </c>
    </row>
    <row r="69" spans="2:7" ht="15.75" hidden="1">
      <c r="B69" s="151"/>
      <c r="C69" s="16"/>
      <c r="D69" s="117"/>
      <c r="E69" s="119"/>
      <c r="F69" s="119"/>
      <c r="G69" s="118">
        <f t="shared" si="1"/>
        <v>0</v>
      </c>
    </row>
    <row r="70" spans="2:7" ht="20.25" customHeight="1" hidden="1">
      <c r="B70" s="108"/>
      <c r="C70" s="49"/>
      <c r="D70" s="116"/>
      <c r="E70" s="72"/>
      <c r="F70" s="72"/>
      <c r="G70" s="118"/>
    </row>
    <row r="71" spans="2:7" ht="45" customHeight="1">
      <c r="B71" s="141">
        <v>41030600</v>
      </c>
      <c r="C71" s="53" t="s">
        <v>110</v>
      </c>
      <c r="D71" s="116">
        <v>3757758</v>
      </c>
      <c r="E71" s="72" t="s">
        <v>64</v>
      </c>
      <c r="F71" s="72" t="s">
        <v>64</v>
      </c>
      <c r="G71" s="118">
        <f>SUM(D71:E71)</f>
        <v>3757758</v>
      </c>
    </row>
    <row r="72" spans="2:7" ht="222.75" customHeight="1">
      <c r="B72" s="152"/>
      <c r="C72" s="53" t="s">
        <v>111</v>
      </c>
      <c r="D72" s="147"/>
      <c r="E72" s="125"/>
      <c r="F72" s="125"/>
      <c r="G72" s="126"/>
    </row>
    <row r="73" spans="2:7" ht="172.5" customHeight="1">
      <c r="B73" s="191">
        <v>41030800</v>
      </c>
      <c r="C73" s="51" t="s">
        <v>2</v>
      </c>
      <c r="D73" s="114">
        <v>3042535</v>
      </c>
      <c r="E73" s="72" t="s">
        <v>64</v>
      </c>
      <c r="F73" s="72" t="s">
        <v>64</v>
      </c>
      <c r="G73" s="115">
        <f>SUM(D73:E73)</f>
        <v>3042535</v>
      </c>
    </row>
    <row r="74" spans="2:7" ht="192" customHeight="1">
      <c r="B74" s="29">
        <v>41030900</v>
      </c>
      <c r="C74" s="52" t="s">
        <v>3</v>
      </c>
      <c r="D74" s="116">
        <v>501718</v>
      </c>
      <c r="E74" s="72" t="s">
        <v>64</v>
      </c>
      <c r="F74" s="72" t="s">
        <v>64</v>
      </c>
      <c r="G74" s="118">
        <f>SUM(D74:E74)</f>
        <v>501718</v>
      </c>
    </row>
    <row r="75" spans="2:7" ht="226.5" customHeight="1">
      <c r="B75" s="152"/>
      <c r="C75" s="53" t="s">
        <v>112</v>
      </c>
      <c r="D75" s="147"/>
      <c r="E75" s="125"/>
      <c r="F75" s="125"/>
      <c r="G75" s="126"/>
    </row>
    <row r="76" spans="2:7" ht="143.25" customHeight="1">
      <c r="B76" s="57">
        <v>41031000</v>
      </c>
      <c r="C76" s="54" t="s">
        <v>113</v>
      </c>
      <c r="D76" s="148">
        <v>68448</v>
      </c>
      <c r="E76" s="83" t="s">
        <v>64</v>
      </c>
      <c r="F76" s="83" t="s">
        <v>64</v>
      </c>
      <c r="G76" s="128">
        <f aca="true" t="shared" si="2" ref="G76:G81">SUM(D76:E76)</f>
        <v>68448</v>
      </c>
    </row>
    <row r="77" spans="2:7" ht="60">
      <c r="B77" s="111">
        <v>41031900</v>
      </c>
      <c r="C77" s="60" t="s">
        <v>123</v>
      </c>
      <c r="D77" s="85" t="s">
        <v>64</v>
      </c>
      <c r="E77" s="161">
        <v>1719678.54</v>
      </c>
      <c r="F77" s="86" t="s">
        <v>64</v>
      </c>
      <c r="G77" s="65">
        <f t="shared" si="2"/>
        <v>1719678.54</v>
      </c>
    </row>
    <row r="78" spans="2:7" ht="72" customHeight="1">
      <c r="B78" s="111">
        <v>41032300</v>
      </c>
      <c r="C78" s="60" t="s">
        <v>122</v>
      </c>
      <c r="D78" s="116">
        <v>440380</v>
      </c>
      <c r="E78" s="86" t="s">
        <v>64</v>
      </c>
      <c r="F78" s="86" t="s">
        <v>64</v>
      </c>
      <c r="G78" s="118">
        <f t="shared" si="2"/>
        <v>440380</v>
      </c>
    </row>
    <row r="79" spans="2:7" ht="20.25" customHeight="1" thickBot="1">
      <c r="B79" s="144">
        <v>41035000</v>
      </c>
      <c r="C79" s="63" t="s">
        <v>114</v>
      </c>
      <c r="D79" s="147"/>
      <c r="E79" s="125" t="s">
        <v>64</v>
      </c>
      <c r="F79" s="125" t="s">
        <v>64</v>
      </c>
      <c r="G79" s="126">
        <f t="shared" si="2"/>
        <v>0</v>
      </c>
    </row>
    <row r="80" spans="2:7" ht="61.5" customHeight="1" hidden="1" thickBot="1">
      <c r="B80" s="145">
        <v>41036800</v>
      </c>
      <c r="C80" s="62" t="s">
        <v>121</v>
      </c>
      <c r="D80" s="129"/>
      <c r="E80" s="130" t="s">
        <v>64</v>
      </c>
      <c r="F80" s="130" t="s">
        <v>64</v>
      </c>
      <c r="G80" s="131">
        <f t="shared" si="2"/>
        <v>0</v>
      </c>
    </row>
    <row r="81" spans="2:7" ht="16.5" thickBot="1">
      <c r="B81" s="26"/>
      <c r="C81" s="27" t="s">
        <v>57</v>
      </c>
      <c r="D81" s="157">
        <f>D57+D58</f>
        <v>31839182</v>
      </c>
      <c r="E81" s="133">
        <f>E57+E58</f>
        <v>5982217.54</v>
      </c>
      <c r="F81" s="134">
        <f>F57</f>
        <v>0</v>
      </c>
      <c r="G81" s="135">
        <f t="shared" si="2"/>
        <v>37821399.54</v>
      </c>
    </row>
    <row r="83" spans="2:9" ht="20.25">
      <c r="B83" s="210"/>
      <c r="C83" s="210"/>
      <c r="D83" s="210"/>
      <c r="E83" s="210"/>
      <c r="F83" s="210"/>
      <c r="G83" s="210"/>
      <c r="H83" s="210"/>
      <c r="I83" s="210"/>
    </row>
    <row r="84" spans="2:6" ht="18">
      <c r="B84" s="23" t="s">
        <v>66</v>
      </c>
      <c r="C84" s="23"/>
      <c r="D84" s="23"/>
      <c r="E84" s="23" t="s">
        <v>69</v>
      </c>
      <c r="F84" s="23"/>
    </row>
  </sheetData>
  <mergeCells count="7">
    <mergeCell ref="C6:D6"/>
    <mergeCell ref="B83:I83"/>
    <mergeCell ref="G9:G10"/>
    <mergeCell ref="B9:B10"/>
    <mergeCell ref="C9:C10"/>
    <mergeCell ref="D9:D10"/>
    <mergeCell ref="E9:F9"/>
  </mergeCells>
  <printOptions/>
  <pageMargins left="0.984251968503937" right="0.3937007874015748" top="0.3937007874015748" bottom="0.1968503937007874" header="0.5118110236220472" footer="0.3937007874015748"/>
  <pageSetup horizontalDpi="240" verticalDpi="240" orientation="portrait" paperSize="9" scale="74" r:id="rId1"/>
  <rowBreaks count="1" manualBreakCount="1">
    <brk id="84" max="6" man="1"/>
  </rowBreaks>
</worksheet>
</file>

<file path=xl/worksheets/sheet8.xml><?xml version="1.0" encoding="utf-8"?>
<worksheet xmlns="http://schemas.openxmlformats.org/spreadsheetml/2006/main" xmlns:r="http://schemas.openxmlformats.org/officeDocument/2006/relationships">
  <dimension ref="B2:I85"/>
  <sheetViews>
    <sheetView showGridLines="0" zoomScale="80" zoomScaleNormal="80" zoomScaleSheetLayoutView="75" workbookViewId="0" topLeftCell="B77">
      <selection activeCell="B84" sqref="B84:I84"/>
    </sheetView>
  </sheetViews>
  <sheetFormatPr defaultColWidth="9.00390625" defaultRowHeight="12.75"/>
  <cols>
    <col min="1" max="1" width="2.875" style="0" hidden="1" customWidth="1"/>
    <col min="2" max="2" width="9.625" style="0" customWidth="1"/>
    <col min="3" max="3" width="62.875" style="14" customWidth="1"/>
    <col min="4" max="4" width="10.625" style="0" customWidth="1"/>
    <col min="5" max="5" width="12.125" style="0" customWidth="1"/>
    <col min="6" max="6" width="10.75390625" style="0" customWidth="1"/>
    <col min="7" max="7" width="13.25390625" style="0" customWidth="1"/>
    <col min="8" max="8" width="2.00390625" style="0" customWidth="1"/>
  </cols>
  <sheetData>
    <row r="1" ht="18.75" customHeight="1"/>
    <row r="2" spans="5:6" ht="18">
      <c r="E2" s="22" t="s">
        <v>106</v>
      </c>
      <c r="F2" s="23"/>
    </row>
    <row r="3" spans="5:6" ht="18" customHeight="1">
      <c r="E3" s="22" t="s">
        <v>104</v>
      </c>
      <c r="F3" s="23"/>
    </row>
    <row r="4" spans="5:6" ht="21" customHeight="1">
      <c r="E4" s="22" t="s">
        <v>133</v>
      </c>
      <c r="F4" s="23"/>
    </row>
    <row r="5" spans="4:6" ht="9" customHeight="1">
      <c r="D5" s="1"/>
      <c r="E5" s="1"/>
      <c r="F5" s="1"/>
    </row>
    <row r="6" spans="3:4" ht="27" customHeight="1">
      <c r="C6" s="192" t="s">
        <v>95</v>
      </c>
      <c r="D6" s="192"/>
    </row>
    <row r="7" spans="5:6" ht="9" customHeight="1">
      <c r="E7" s="203"/>
      <c r="F7" s="203"/>
    </row>
    <row r="8" ht="21" customHeight="1" thickBot="1">
      <c r="G8" s="1" t="s">
        <v>100</v>
      </c>
    </row>
    <row r="9" ht="2.25" customHeight="1" hidden="1" thickBot="1"/>
    <row r="10" spans="2:7" ht="12.75">
      <c r="B10" s="204" t="s">
        <v>58</v>
      </c>
      <c r="C10" s="206" t="s">
        <v>59</v>
      </c>
      <c r="D10" s="200" t="s">
        <v>60</v>
      </c>
      <c r="E10" s="209" t="s">
        <v>61</v>
      </c>
      <c r="F10" s="209"/>
      <c r="G10" s="201" t="s">
        <v>62</v>
      </c>
    </row>
    <row r="11" spans="2:7" ht="40.5" customHeight="1" thickBot="1">
      <c r="B11" s="205"/>
      <c r="C11" s="207"/>
      <c r="D11" s="208"/>
      <c r="E11" s="11" t="s">
        <v>62</v>
      </c>
      <c r="F11" s="11" t="s">
        <v>63</v>
      </c>
      <c r="G11" s="202"/>
    </row>
    <row r="12" spans="2:7" ht="11.25" customHeight="1" thickBot="1">
      <c r="B12" s="30">
        <v>1</v>
      </c>
      <c r="C12" s="31">
        <v>2</v>
      </c>
      <c r="D12" s="32">
        <v>3</v>
      </c>
      <c r="E12" s="33">
        <v>4</v>
      </c>
      <c r="F12" s="33">
        <v>5</v>
      </c>
      <c r="G12" s="31">
        <v>6</v>
      </c>
    </row>
    <row r="13" spans="2:7" ht="20.25" customHeight="1">
      <c r="B13" s="136">
        <v>10000000</v>
      </c>
      <c r="C13" s="7" t="s">
        <v>8</v>
      </c>
      <c r="D13" s="114">
        <f>D14+D21+D24+D31</f>
        <v>11100</v>
      </c>
      <c r="E13" s="81">
        <f>E19+E24</f>
        <v>0</v>
      </c>
      <c r="F13" s="72" t="s">
        <v>64</v>
      </c>
      <c r="G13" s="115">
        <f>SUM(D13:E13)</f>
        <v>11100</v>
      </c>
    </row>
    <row r="14" spans="2:7" ht="31.5" hidden="1">
      <c r="B14" s="137">
        <v>11000000</v>
      </c>
      <c r="C14" s="2" t="s">
        <v>9</v>
      </c>
      <c r="D14" s="116">
        <f>D15+D16</f>
        <v>0</v>
      </c>
      <c r="E14" s="117" t="s">
        <v>64</v>
      </c>
      <c r="F14" s="117" t="s">
        <v>64</v>
      </c>
      <c r="G14" s="118">
        <f>D14</f>
        <v>0</v>
      </c>
    </row>
    <row r="15" spans="2:7" ht="18.75" customHeight="1" hidden="1">
      <c r="B15" s="137">
        <v>11010000</v>
      </c>
      <c r="C15" s="3" t="s">
        <v>7</v>
      </c>
      <c r="D15" s="116"/>
      <c r="E15" s="117" t="s">
        <v>64</v>
      </c>
      <c r="F15" s="117" t="s">
        <v>64</v>
      </c>
      <c r="G15" s="118">
        <f>D15</f>
        <v>0</v>
      </c>
    </row>
    <row r="16" spans="2:7" ht="15.75" hidden="1">
      <c r="B16" s="137">
        <v>11020000</v>
      </c>
      <c r="C16" s="3" t="s">
        <v>10</v>
      </c>
      <c r="D16" s="116">
        <f>SUM(D17:D18)</f>
        <v>0</v>
      </c>
      <c r="E16" s="117" t="s">
        <v>64</v>
      </c>
      <c r="F16" s="117" t="s">
        <v>64</v>
      </c>
      <c r="G16" s="118">
        <f>D16</f>
        <v>0</v>
      </c>
    </row>
    <row r="17" spans="2:7" ht="31.5" hidden="1">
      <c r="B17" s="138">
        <v>11020100</v>
      </c>
      <c r="C17" s="4" t="s">
        <v>11</v>
      </c>
      <c r="D17" s="116"/>
      <c r="E17" s="117" t="s">
        <v>64</v>
      </c>
      <c r="F17" s="117" t="s">
        <v>64</v>
      </c>
      <c r="G17" s="118">
        <f>D17</f>
        <v>0</v>
      </c>
    </row>
    <row r="18" spans="2:7" ht="31.5" hidden="1">
      <c r="B18" s="138">
        <v>11020200</v>
      </c>
      <c r="C18" s="4" t="s">
        <v>12</v>
      </c>
      <c r="D18" s="116"/>
      <c r="E18" s="117" t="s">
        <v>64</v>
      </c>
      <c r="F18" s="117" t="s">
        <v>64</v>
      </c>
      <c r="G18" s="118">
        <f>D18</f>
        <v>0</v>
      </c>
    </row>
    <row r="19" spans="2:7" ht="15.75" hidden="1">
      <c r="B19" s="137">
        <v>12000000</v>
      </c>
      <c r="C19" s="2" t="s">
        <v>13</v>
      </c>
      <c r="D19" s="117" t="s">
        <v>64</v>
      </c>
      <c r="E19" s="119">
        <f>E20</f>
        <v>0</v>
      </c>
      <c r="F19" s="117" t="s">
        <v>64</v>
      </c>
      <c r="G19" s="118">
        <f>SUM(D19:E19)</f>
        <v>0</v>
      </c>
    </row>
    <row r="20" spans="2:7" ht="31.5" hidden="1">
      <c r="B20" s="137">
        <v>12020000</v>
      </c>
      <c r="C20" s="3" t="s">
        <v>14</v>
      </c>
      <c r="D20" s="117" t="s">
        <v>64</v>
      </c>
      <c r="E20" s="119"/>
      <c r="F20" s="117" t="s">
        <v>64</v>
      </c>
      <c r="G20" s="118">
        <f>E20</f>
        <v>0</v>
      </c>
    </row>
    <row r="21" spans="2:7" ht="22.5" customHeight="1">
      <c r="B21" s="137">
        <v>13000000</v>
      </c>
      <c r="C21" s="2" t="s">
        <v>102</v>
      </c>
      <c r="D21" s="116">
        <f>D22</f>
        <v>1000</v>
      </c>
      <c r="E21" s="72" t="s">
        <v>64</v>
      </c>
      <c r="F21" s="72" t="s">
        <v>64</v>
      </c>
      <c r="G21" s="118">
        <f>D21</f>
        <v>1000</v>
      </c>
    </row>
    <row r="22" spans="2:7" ht="14.25" customHeight="1">
      <c r="B22" s="137">
        <v>13010000</v>
      </c>
      <c r="C22" s="4" t="s">
        <v>101</v>
      </c>
      <c r="D22" s="116">
        <v>1000</v>
      </c>
      <c r="E22" s="72" t="s">
        <v>64</v>
      </c>
      <c r="F22" s="72" t="s">
        <v>64</v>
      </c>
      <c r="G22" s="118">
        <f>D22</f>
        <v>1000</v>
      </c>
    </row>
    <row r="23" spans="2:7" ht="15.75" customHeight="1" hidden="1">
      <c r="B23" s="137">
        <v>13050000</v>
      </c>
      <c r="C23" s="3" t="s">
        <v>16</v>
      </c>
      <c r="D23" s="116"/>
      <c r="E23" s="117" t="s">
        <v>64</v>
      </c>
      <c r="F23" s="117" t="s">
        <v>64</v>
      </c>
      <c r="G23" s="118">
        <f>D23</f>
        <v>0</v>
      </c>
    </row>
    <row r="24" spans="2:7" ht="15.75">
      <c r="B24" s="137">
        <v>14000000</v>
      </c>
      <c r="C24" s="2" t="s">
        <v>81</v>
      </c>
      <c r="D24" s="116">
        <f>D25+D26+D27+D28+D29</f>
        <v>10000</v>
      </c>
      <c r="E24" s="119">
        <f>E30</f>
        <v>0</v>
      </c>
      <c r="F24" s="72" t="s">
        <v>64</v>
      </c>
      <c r="G24" s="118">
        <f>SUM(D24:E24)</f>
        <v>10000</v>
      </c>
    </row>
    <row r="25" spans="2:7" ht="15.75">
      <c r="B25" s="138">
        <v>14060100</v>
      </c>
      <c r="C25" s="4" t="s">
        <v>18</v>
      </c>
      <c r="D25" s="116">
        <v>10000</v>
      </c>
      <c r="E25" s="72" t="s">
        <v>64</v>
      </c>
      <c r="F25" s="72" t="s">
        <v>64</v>
      </c>
      <c r="G25" s="118">
        <f>D25</f>
        <v>10000</v>
      </c>
    </row>
    <row r="26" spans="2:7" ht="15.75" hidden="1">
      <c r="B26" s="138">
        <v>14060200</v>
      </c>
      <c r="C26" s="4" t="s">
        <v>19</v>
      </c>
      <c r="D26" s="116"/>
      <c r="E26" s="117" t="s">
        <v>64</v>
      </c>
      <c r="F26" s="117" t="s">
        <v>64</v>
      </c>
      <c r="G26" s="118">
        <f>D26</f>
        <v>0</v>
      </c>
    </row>
    <row r="27" spans="2:7" ht="31.5" hidden="1">
      <c r="B27" s="138">
        <v>14060300</v>
      </c>
      <c r="C27" s="4" t="s">
        <v>20</v>
      </c>
      <c r="D27" s="116"/>
      <c r="E27" s="117" t="s">
        <v>64</v>
      </c>
      <c r="F27" s="117" t="s">
        <v>64</v>
      </c>
      <c r="G27" s="118">
        <f>D27</f>
        <v>0</v>
      </c>
    </row>
    <row r="28" spans="2:7" ht="31.5" hidden="1">
      <c r="B28" s="138">
        <v>14061100</v>
      </c>
      <c r="C28" s="4" t="s">
        <v>21</v>
      </c>
      <c r="D28" s="116"/>
      <c r="E28" s="117" t="s">
        <v>64</v>
      </c>
      <c r="F28" s="117" t="s">
        <v>64</v>
      </c>
      <c r="G28" s="118">
        <f>D28</f>
        <v>0</v>
      </c>
    </row>
    <row r="29" spans="2:7" ht="31.5" hidden="1">
      <c r="B29" s="137">
        <v>14070000</v>
      </c>
      <c r="C29" s="3" t="s">
        <v>22</v>
      </c>
      <c r="D29" s="117"/>
      <c r="E29" s="117" t="s">
        <v>64</v>
      </c>
      <c r="F29" s="117" t="s">
        <v>64</v>
      </c>
      <c r="G29" s="118">
        <f>D29</f>
        <v>0</v>
      </c>
    </row>
    <row r="30" spans="2:7" ht="47.25" hidden="1">
      <c r="B30" s="138">
        <v>14071500</v>
      </c>
      <c r="C30" s="4" t="s">
        <v>23</v>
      </c>
      <c r="D30" s="117" t="s">
        <v>64</v>
      </c>
      <c r="E30" s="119"/>
      <c r="F30" s="117" t="s">
        <v>64</v>
      </c>
      <c r="G30" s="118">
        <f>E30</f>
        <v>0</v>
      </c>
    </row>
    <row r="31" spans="2:7" ht="15.75">
      <c r="B31" s="137">
        <v>16000000</v>
      </c>
      <c r="C31" s="2" t="s">
        <v>24</v>
      </c>
      <c r="D31" s="116">
        <f>D32+D33+D34</f>
        <v>100</v>
      </c>
      <c r="E31" s="72" t="s">
        <v>64</v>
      </c>
      <c r="F31" s="72" t="s">
        <v>64</v>
      </c>
      <c r="G31" s="118">
        <f>D31</f>
        <v>100</v>
      </c>
    </row>
    <row r="32" spans="2:7" ht="15.75" hidden="1">
      <c r="B32" s="137">
        <v>16010000</v>
      </c>
      <c r="C32" s="3" t="s">
        <v>25</v>
      </c>
      <c r="D32" s="116"/>
      <c r="E32" s="117" t="s">
        <v>64</v>
      </c>
      <c r="F32" s="117" t="s">
        <v>64</v>
      </c>
      <c r="G32" s="118">
        <f>D32</f>
        <v>0</v>
      </c>
    </row>
    <row r="33" spans="2:7" ht="15.75">
      <c r="B33" s="137">
        <v>16040000</v>
      </c>
      <c r="C33" s="3" t="s">
        <v>26</v>
      </c>
      <c r="D33" s="116">
        <v>100</v>
      </c>
      <c r="E33" s="72" t="s">
        <v>64</v>
      </c>
      <c r="F33" s="72" t="s">
        <v>64</v>
      </c>
      <c r="G33" s="118">
        <f>D33</f>
        <v>100</v>
      </c>
    </row>
    <row r="34" spans="2:7" ht="15.75" hidden="1">
      <c r="B34" s="137">
        <v>16050000</v>
      </c>
      <c r="C34" s="3" t="s">
        <v>27</v>
      </c>
      <c r="D34" s="116"/>
      <c r="E34" s="117" t="s">
        <v>64</v>
      </c>
      <c r="F34" s="117" t="s">
        <v>64</v>
      </c>
      <c r="G34" s="118">
        <f>D34</f>
        <v>0</v>
      </c>
    </row>
    <row r="35" spans="2:7" ht="18.75" customHeight="1">
      <c r="B35" s="137">
        <v>20000000</v>
      </c>
      <c r="C35" s="5" t="s">
        <v>28</v>
      </c>
      <c r="D35" s="116">
        <f>D36+D40+D44+D47</f>
        <v>5500</v>
      </c>
      <c r="E35" s="119">
        <f>E36+E44+E47</f>
        <v>1433815</v>
      </c>
      <c r="F35" s="119">
        <f>F36+F44+F47</f>
        <v>0</v>
      </c>
      <c r="G35" s="118">
        <f>SUM(D35:E35)</f>
        <v>1439315</v>
      </c>
    </row>
    <row r="36" spans="2:7" ht="15.75" hidden="1">
      <c r="B36" s="137">
        <v>21000000</v>
      </c>
      <c r="C36" s="2" t="s">
        <v>29</v>
      </c>
      <c r="D36" s="116">
        <f>D37+D38</f>
        <v>0</v>
      </c>
      <c r="E36" s="119">
        <f>E39</f>
        <v>0</v>
      </c>
      <c r="F36" s="119">
        <f>F39</f>
        <v>0</v>
      </c>
      <c r="G36" s="118">
        <f>SUM(D36:E36)</f>
        <v>0</v>
      </c>
    </row>
    <row r="37" spans="2:7" ht="15.75" hidden="1">
      <c r="B37" s="137">
        <v>21030000</v>
      </c>
      <c r="C37" s="3" t="s">
        <v>30</v>
      </c>
      <c r="D37" s="116"/>
      <c r="E37" s="117" t="s">
        <v>64</v>
      </c>
      <c r="F37" s="117" t="s">
        <v>64</v>
      </c>
      <c r="G37" s="118">
        <f>D37</f>
        <v>0</v>
      </c>
    </row>
    <row r="38" spans="2:7" ht="47.25" hidden="1">
      <c r="B38" s="137">
        <v>21040000</v>
      </c>
      <c r="C38" s="3" t="s">
        <v>31</v>
      </c>
      <c r="D38" s="116"/>
      <c r="E38" s="117" t="s">
        <v>64</v>
      </c>
      <c r="F38" s="117" t="s">
        <v>64</v>
      </c>
      <c r="G38" s="118">
        <f>D38</f>
        <v>0</v>
      </c>
    </row>
    <row r="39" spans="2:7" ht="47.25" hidden="1">
      <c r="B39" s="138">
        <v>21050400</v>
      </c>
      <c r="C39" s="4" t="s">
        <v>32</v>
      </c>
      <c r="D39" s="117" t="s">
        <v>64</v>
      </c>
      <c r="E39" s="119"/>
      <c r="F39" s="119"/>
      <c r="G39" s="118">
        <f>E39</f>
        <v>0</v>
      </c>
    </row>
    <row r="40" spans="2:7" ht="31.5" hidden="1">
      <c r="B40" s="137">
        <v>22000000</v>
      </c>
      <c r="C40" s="2" t="s">
        <v>33</v>
      </c>
      <c r="D40" s="116">
        <f>D41+D42+D43</f>
        <v>0</v>
      </c>
      <c r="E40" s="117" t="s">
        <v>64</v>
      </c>
      <c r="F40" s="117" t="s">
        <v>64</v>
      </c>
      <c r="G40" s="118">
        <f>D40</f>
        <v>0</v>
      </c>
    </row>
    <row r="41" spans="2:7" ht="15.75" hidden="1">
      <c r="B41" s="137">
        <v>22020000</v>
      </c>
      <c r="C41" s="3" t="s">
        <v>34</v>
      </c>
      <c r="D41" s="116"/>
      <c r="E41" s="117" t="s">
        <v>64</v>
      </c>
      <c r="F41" s="117" t="s">
        <v>64</v>
      </c>
      <c r="G41" s="118">
        <f>D41</f>
        <v>0</v>
      </c>
    </row>
    <row r="42" spans="2:7" ht="31.5" hidden="1">
      <c r="B42" s="137">
        <v>22080000</v>
      </c>
      <c r="C42" s="3" t="s">
        <v>35</v>
      </c>
      <c r="D42" s="116"/>
      <c r="E42" s="117" t="s">
        <v>64</v>
      </c>
      <c r="F42" s="117" t="s">
        <v>64</v>
      </c>
      <c r="G42" s="118">
        <f>D42</f>
        <v>0</v>
      </c>
    </row>
    <row r="43" spans="2:7" ht="15.75" hidden="1">
      <c r="B43" s="137">
        <v>22090000</v>
      </c>
      <c r="C43" s="3" t="s">
        <v>36</v>
      </c>
      <c r="D43" s="116"/>
      <c r="E43" s="117" t="s">
        <v>64</v>
      </c>
      <c r="F43" s="117" t="s">
        <v>64</v>
      </c>
      <c r="G43" s="118">
        <f>D43</f>
        <v>0</v>
      </c>
    </row>
    <row r="44" spans="2:7" ht="15.75" hidden="1">
      <c r="B44" s="137">
        <v>23000000</v>
      </c>
      <c r="C44" s="2" t="s">
        <v>37</v>
      </c>
      <c r="D44" s="116">
        <f>D46</f>
        <v>0</v>
      </c>
      <c r="E44" s="119">
        <f>E45</f>
        <v>0</v>
      </c>
      <c r="F44" s="119"/>
      <c r="G44" s="118">
        <f>SUM(D44:E44)</f>
        <v>0</v>
      </c>
    </row>
    <row r="45" spans="2:7" ht="78.75" hidden="1">
      <c r="B45" s="139">
        <v>23020000</v>
      </c>
      <c r="C45" s="3" t="s">
        <v>38</v>
      </c>
      <c r="D45" s="117" t="s">
        <v>64</v>
      </c>
      <c r="E45" s="119"/>
      <c r="F45" s="117" t="s">
        <v>64</v>
      </c>
      <c r="G45" s="118">
        <f>E45</f>
        <v>0</v>
      </c>
    </row>
    <row r="46" spans="2:7" ht="15.75" hidden="1">
      <c r="B46" s="137">
        <v>23030000</v>
      </c>
      <c r="C46" s="3" t="s">
        <v>39</v>
      </c>
      <c r="D46" s="116"/>
      <c r="E46" s="117" t="s">
        <v>64</v>
      </c>
      <c r="F46" s="117" t="s">
        <v>64</v>
      </c>
      <c r="G46" s="118">
        <f>D46</f>
        <v>0</v>
      </c>
    </row>
    <row r="47" spans="2:7" ht="15.75">
      <c r="B47" s="137">
        <v>24000000</v>
      </c>
      <c r="C47" s="2" t="s">
        <v>82</v>
      </c>
      <c r="D47" s="116">
        <f>D48+D49+D51</f>
        <v>5500</v>
      </c>
      <c r="E47" s="119">
        <f>E50+E52</f>
        <v>1433815</v>
      </c>
      <c r="F47" s="119">
        <f>F50</f>
        <v>0</v>
      </c>
      <c r="G47" s="118">
        <f>SUM(D47:E47)</f>
        <v>1439315</v>
      </c>
    </row>
    <row r="48" spans="2:7" ht="48" customHeight="1">
      <c r="B48" s="137">
        <v>24030000</v>
      </c>
      <c r="C48" s="4" t="s">
        <v>41</v>
      </c>
      <c r="D48" s="116">
        <v>500</v>
      </c>
      <c r="E48" s="72" t="s">
        <v>64</v>
      </c>
      <c r="F48" s="72" t="s">
        <v>64</v>
      </c>
      <c r="G48" s="118">
        <f>D48</f>
        <v>500</v>
      </c>
    </row>
    <row r="49" spans="2:7" ht="15.75">
      <c r="B49" s="137">
        <v>24060000</v>
      </c>
      <c r="C49" s="4" t="s">
        <v>42</v>
      </c>
      <c r="D49" s="116">
        <v>5000</v>
      </c>
      <c r="E49" s="72" t="s">
        <v>64</v>
      </c>
      <c r="F49" s="72" t="s">
        <v>64</v>
      </c>
      <c r="G49" s="118">
        <f>D49</f>
        <v>5000</v>
      </c>
    </row>
    <row r="50" spans="2:7" ht="31.5" hidden="1">
      <c r="B50" s="139">
        <v>24110600</v>
      </c>
      <c r="C50" s="3" t="s">
        <v>43</v>
      </c>
      <c r="D50" s="117" t="s">
        <v>64</v>
      </c>
      <c r="E50" s="119"/>
      <c r="F50" s="119"/>
      <c r="G50" s="118">
        <f>E50</f>
        <v>0</v>
      </c>
    </row>
    <row r="51" spans="2:7" ht="31.5" hidden="1">
      <c r="B51" s="139">
        <v>24110700</v>
      </c>
      <c r="C51" s="3" t="s">
        <v>44</v>
      </c>
      <c r="D51" s="116"/>
      <c r="E51" s="117" t="s">
        <v>64</v>
      </c>
      <c r="F51" s="117" t="s">
        <v>64</v>
      </c>
      <c r="G51" s="118">
        <f>D51</f>
        <v>0</v>
      </c>
    </row>
    <row r="52" spans="2:7" ht="15.75">
      <c r="B52" s="139">
        <v>25000000</v>
      </c>
      <c r="C52" s="2" t="s">
        <v>88</v>
      </c>
      <c r="D52" s="72" t="s">
        <v>64</v>
      </c>
      <c r="E52" s="120">
        <v>1433815</v>
      </c>
      <c r="F52" s="72" t="s">
        <v>64</v>
      </c>
      <c r="G52" s="118">
        <f aca="true" t="shared" si="0" ref="G52:G58">E52</f>
        <v>1433815</v>
      </c>
    </row>
    <row r="53" spans="2:7" ht="47.25" hidden="1">
      <c r="B53" s="139">
        <v>31030000</v>
      </c>
      <c r="C53" s="3" t="s">
        <v>47</v>
      </c>
      <c r="D53" s="117" t="s">
        <v>64</v>
      </c>
      <c r="E53" s="119"/>
      <c r="F53" s="119"/>
      <c r="G53" s="118">
        <f t="shared" si="0"/>
        <v>0</v>
      </c>
    </row>
    <row r="54" spans="2:7" ht="15.75" hidden="1">
      <c r="B54" s="139">
        <v>33000000</v>
      </c>
      <c r="C54" s="3" t="s">
        <v>45</v>
      </c>
      <c r="D54" s="117" t="s">
        <v>64</v>
      </c>
      <c r="E54" s="119">
        <f>E55</f>
        <v>0</v>
      </c>
      <c r="F54" s="119">
        <f>F55</f>
        <v>0</v>
      </c>
      <c r="G54" s="118">
        <f t="shared" si="0"/>
        <v>0</v>
      </c>
    </row>
    <row r="55" spans="2:7" ht="15.75" hidden="1">
      <c r="B55" s="149">
        <v>33010000</v>
      </c>
      <c r="C55" s="3" t="s">
        <v>46</v>
      </c>
      <c r="D55" s="117" t="s">
        <v>64</v>
      </c>
      <c r="E55" s="119"/>
      <c r="F55" s="119"/>
      <c r="G55" s="118">
        <f t="shared" si="0"/>
        <v>0</v>
      </c>
    </row>
    <row r="56" spans="2:7" ht="18.75">
      <c r="B56" s="137">
        <v>50000000</v>
      </c>
      <c r="C56" s="5" t="s">
        <v>48</v>
      </c>
      <c r="D56" s="72" t="s">
        <v>64</v>
      </c>
      <c r="E56" s="119">
        <f>E57+E58</f>
        <v>40000</v>
      </c>
      <c r="F56" s="72" t="s">
        <v>64</v>
      </c>
      <c r="G56" s="118">
        <f t="shared" si="0"/>
        <v>40000</v>
      </c>
    </row>
    <row r="57" spans="2:7" ht="31.5" hidden="1">
      <c r="B57" s="137">
        <v>50080000</v>
      </c>
      <c r="C57" s="3" t="s">
        <v>49</v>
      </c>
      <c r="D57" s="117" t="s">
        <v>64</v>
      </c>
      <c r="E57" s="119"/>
      <c r="F57" s="117" t="s">
        <v>64</v>
      </c>
      <c r="G57" s="118">
        <f t="shared" si="0"/>
        <v>0</v>
      </c>
    </row>
    <row r="58" spans="2:7" ht="44.25" customHeight="1">
      <c r="B58" s="137">
        <v>50110000</v>
      </c>
      <c r="C58" s="3" t="s">
        <v>83</v>
      </c>
      <c r="D58" s="72" t="s">
        <v>64</v>
      </c>
      <c r="E58" s="120">
        <v>40000</v>
      </c>
      <c r="F58" s="72" t="s">
        <v>64</v>
      </c>
      <c r="G58" s="118">
        <f t="shared" si="0"/>
        <v>40000</v>
      </c>
    </row>
    <row r="59" spans="2:7" ht="15.75">
      <c r="B59" s="150"/>
      <c r="C59" s="15" t="s">
        <v>50</v>
      </c>
      <c r="D59" s="116">
        <f>D13+D35</f>
        <v>16600</v>
      </c>
      <c r="E59" s="119">
        <f>E13+E35+E53+E54+E56</f>
        <v>1473815</v>
      </c>
      <c r="F59" s="119">
        <f>F35+F53+F54</f>
        <v>0</v>
      </c>
      <c r="G59" s="118">
        <f>SUM(D59:E59)</f>
        <v>1490415</v>
      </c>
    </row>
    <row r="60" spans="2:7" ht="15" customHeight="1">
      <c r="B60" s="137">
        <v>40000000</v>
      </c>
      <c r="C60" s="5" t="s">
        <v>51</v>
      </c>
      <c r="D60" s="116">
        <f>D61+D69</f>
        <v>60321981</v>
      </c>
      <c r="E60" s="162">
        <f>E61</f>
        <v>4241264.78</v>
      </c>
      <c r="F60" s="72" t="s">
        <v>64</v>
      </c>
      <c r="G60" s="163">
        <f>SUM(D60:E60)</f>
        <v>64563245.78</v>
      </c>
    </row>
    <row r="61" spans="2:7" ht="15.75">
      <c r="B61" s="137">
        <v>41000000</v>
      </c>
      <c r="C61" s="2" t="s">
        <v>52</v>
      </c>
      <c r="D61" s="116">
        <f>D62+D63+D68</f>
        <v>60321981</v>
      </c>
      <c r="E61" s="162">
        <f>E68</f>
        <v>4241264.78</v>
      </c>
      <c r="F61" s="72" t="str">
        <f>F68</f>
        <v>х</v>
      </c>
      <c r="G61" s="163">
        <f>SUM(D61:E61)</f>
        <v>64563245.78</v>
      </c>
    </row>
    <row r="62" spans="2:7" ht="15.75" hidden="1">
      <c r="B62" s="137">
        <v>41010000</v>
      </c>
      <c r="C62" s="6" t="s">
        <v>53</v>
      </c>
      <c r="D62" s="116"/>
      <c r="E62" s="190" t="s">
        <v>64</v>
      </c>
      <c r="F62" s="72" t="s">
        <v>64</v>
      </c>
      <c r="G62" s="118">
        <f>D62</f>
        <v>0</v>
      </c>
    </row>
    <row r="63" spans="2:7" ht="18" customHeight="1">
      <c r="B63" s="176">
        <v>41020000</v>
      </c>
      <c r="C63" s="56" t="s">
        <v>54</v>
      </c>
      <c r="D63" s="121">
        <f>SUM(D64:D67)</f>
        <v>44404789</v>
      </c>
      <c r="E63" s="72" t="s">
        <v>64</v>
      </c>
      <c r="F63" s="72" t="s">
        <v>64</v>
      </c>
      <c r="G63" s="118">
        <f aca="true" t="shared" si="1" ref="G63:G72">SUM(D63:E63)</f>
        <v>44404789</v>
      </c>
    </row>
    <row r="64" spans="2:7" ht="48" customHeight="1">
      <c r="B64" s="177">
        <v>41020600</v>
      </c>
      <c r="C64" s="54" t="s">
        <v>109</v>
      </c>
      <c r="D64" s="82">
        <v>745550</v>
      </c>
      <c r="E64" s="72" t="s">
        <v>64</v>
      </c>
      <c r="F64" s="72" t="s">
        <v>64</v>
      </c>
      <c r="G64" s="118">
        <f t="shared" si="1"/>
        <v>745550</v>
      </c>
    </row>
    <row r="65" spans="2:7" ht="64.5" customHeight="1" hidden="1">
      <c r="B65" s="178">
        <v>41020700</v>
      </c>
      <c r="C65" s="52" t="s">
        <v>141</v>
      </c>
      <c r="D65" s="71"/>
      <c r="E65" s="72" t="s">
        <v>64</v>
      </c>
      <c r="F65" s="72" t="s">
        <v>64</v>
      </c>
      <c r="G65" s="118">
        <f t="shared" si="1"/>
        <v>0</v>
      </c>
    </row>
    <row r="66" spans="2:7" ht="60.75" customHeight="1">
      <c r="B66" s="178">
        <v>41021300</v>
      </c>
      <c r="C66" s="52" t="s">
        <v>137</v>
      </c>
      <c r="D66" s="71">
        <v>1027987</v>
      </c>
      <c r="E66" s="72" t="s">
        <v>64</v>
      </c>
      <c r="F66" s="72" t="s">
        <v>64</v>
      </c>
      <c r="G66" s="118">
        <f t="shared" si="1"/>
        <v>1027987</v>
      </c>
    </row>
    <row r="67" spans="2:7" ht="24" customHeight="1">
      <c r="B67" s="178">
        <v>41020900</v>
      </c>
      <c r="C67" s="166" t="s">
        <v>138</v>
      </c>
      <c r="D67" s="121">
        <v>42631252</v>
      </c>
      <c r="E67" s="72" t="s">
        <v>64</v>
      </c>
      <c r="F67" s="72" t="s">
        <v>64</v>
      </c>
      <c r="G67" s="118">
        <f t="shared" si="1"/>
        <v>42631252</v>
      </c>
    </row>
    <row r="68" spans="2:7" ht="15.75">
      <c r="B68" s="137">
        <v>41030000</v>
      </c>
      <c r="C68" s="6" t="s">
        <v>55</v>
      </c>
      <c r="D68" s="116">
        <f>SUM(D72:D81)</f>
        <v>15917192</v>
      </c>
      <c r="E68" s="162">
        <f>E78</f>
        <v>4241264.78</v>
      </c>
      <c r="F68" s="72" t="s">
        <v>64</v>
      </c>
      <c r="G68" s="163">
        <f t="shared" si="1"/>
        <v>20158456.78</v>
      </c>
    </row>
    <row r="69" spans="2:7" ht="15.75" hidden="1">
      <c r="B69" s="151"/>
      <c r="C69" s="16"/>
      <c r="D69" s="116"/>
      <c r="E69" s="119"/>
      <c r="F69" s="119"/>
      <c r="G69" s="118">
        <f t="shared" si="1"/>
        <v>0</v>
      </c>
    </row>
    <row r="70" spans="2:7" ht="15.75" hidden="1">
      <c r="B70" s="141"/>
      <c r="C70" s="17"/>
      <c r="D70" s="116"/>
      <c r="E70" s="117"/>
      <c r="F70" s="117"/>
      <c r="G70" s="118">
        <f t="shared" si="1"/>
        <v>0</v>
      </c>
    </row>
    <row r="71" spans="2:7" ht="15.75" hidden="1">
      <c r="B71" s="151"/>
      <c r="C71" s="16"/>
      <c r="D71" s="117"/>
      <c r="E71" s="119"/>
      <c r="F71" s="119"/>
      <c r="G71" s="118">
        <f t="shared" si="1"/>
        <v>0</v>
      </c>
    </row>
    <row r="72" spans="2:7" ht="44.25" customHeight="1">
      <c r="B72" s="141">
        <v>41030600</v>
      </c>
      <c r="C72" s="58" t="s">
        <v>110</v>
      </c>
      <c r="D72" s="116">
        <v>6522351</v>
      </c>
      <c r="E72" s="72" t="s">
        <v>64</v>
      </c>
      <c r="F72" s="72" t="s">
        <v>64</v>
      </c>
      <c r="G72" s="118">
        <f t="shared" si="1"/>
        <v>6522351</v>
      </c>
    </row>
    <row r="73" spans="2:7" ht="242.25" customHeight="1">
      <c r="B73" s="141"/>
      <c r="C73" s="52" t="s">
        <v>136</v>
      </c>
      <c r="D73" s="116"/>
      <c r="E73" s="86"/>
      <c r="F73" s="86"/>
      <c r="G73" s="118"/>
    </row>
    <row r="74" spans="2:7" ht="177.75" customHeight="1">
      <c r="B74" s="111">
        <v>41030800</v>
      </c>
      <c r="C74" s="51" t="s">
        <v>124</v>
      </c>
      <c r="D74" s="116">
        <v>7340833</v>
      </c>
      <c r="E74" s="86" t="s">
        <v>64</v>
      </c>
      <c r="F74" s="86" t="s">
        <v>64</v>
      </c>
      <c r="G74" s="118">
        <f>SUM(D74:E74)</f>
        <v>7340833</v>
      </c>
    </row>
    <row r="75" spans="2:9" ht="189.75" customHeight="1">
      <c r="B75" s="141">
        <v>41030900</v>
      </c>
      <c r="C75" s="52" t="s">
        <v>3</v>
      </c>
      <c r="D75" s="122">
        <v>640772</v>
      </c>
      <c r="E75" s="86" t="s">
        <v>64</v>
      </c>
      <c r="F75" s="86" t="s">
        <v>64</v>
      </c>
      <c r="G75" s="118">
        <f>SUM(D75:E75)</f>
        <v>640772</v>
      </c>
      <c r="I75" s="34"/>
    </row>
    <row r="76" spans="2:7" ht="237.75" customHeight="1">
      <c r="B76" s="152"/>
      <c r="C76" s="53" t="s">
        <v>127</v>
      </c>
      <c r="D76" s="147"/>
      <c r="E76" s="125"/>
      <c r="F76" s="125"/>
      <c r="G76" s="126"/>
    </row>
    <row r="77" spans="2:7" ht="128.25" customHeight="1">
      <c r="B77" s="153">
        <v>41031000</v>
      </c>
      <c r="C77" s="54" t="s">
        <v>126</v>
      </c>
      <c r="D77" s="148">
        <v>55497</v>
      </c>
      <c r="E77" s="83" t="s">
        <v>64</v>
      </c>
      <c r="F77" s="83" t="s">
        <v>64</v>
      </c>
      <c r="G77" s="128">
        <f aca="true" t="shared" si="2" ref="G77:G82">SUM(D77:E77)</f>
        <v>55497</v>
      </c>
    </row>
    <row r="78" spans="2:7" ht="58.5" customHeight="1">
      <c r="B78" s="111">
        <v>41031900</v>
      </c>
      <c r="C78" s="60" t="s">
        <v>123</v>
      </c>
      <c r="D78" s="85" t="s">
        <v>64</v>
      </c>
      <c r="E78" s="64">
        <v>4241264.78</v>
      </c>
      <c r="F78" s="86" t="s">
        <v>64</v>
      </c>
      <c r="G78" s="65">
        <f t="shared" si="2"/>
        <v>4241264.78</v>
      </c>
    </row>
    <row r="79" spans="2:7" ht="78" customHeight="1">
      <c r="B79" s="111">
        <v>41032300</v>
      </c>
      <c r="C79" s="60" t="s">
        <v>122</v>
      </c>
      <c r="D79" s="156">
        <v>1357739</v>
      </c>
      <c r="E79" s="86" t="s">
        <v>64</v>
      </c>
      <c r="F79" s="86" t="s">
        <v>64</v>
      </c>
      <c r="G79" s="118">
        <f t="shared" si="2"/>
        <v>1357739</v>
      </c>
    </row>
    <row r="80" spans="2:7" ht="16.5" customHeight="1" thickBot="1">
      <c r="B80" s="144">
        <v>41035000</v>
      </c>
      <c r="C80" s="61" t="s">
        <v>114</v>
      </c>
      <c r="D80" s="147"/>
      <c r="E80" s="125" t="s">
        <v>64</v>
      </c>
      <c r="F80" s="125" t="s">
        <v>64</v>
      </c>
      <c r="G80" s="126">
        <f t="shared" si="2"/>
        <v>0</v>
      </c>
    </row>
    <row r="81" spans="2:7" ht="61.5" customHeight="1" hidden="1" thickBot="1">
      <c r="B81" s="145">
        <v>41036800</v>
      </c>
      <c r="C81" s="62" t="s">
        <v>121</v>
      </c>
      <c r="D81" s="129"/>
      <c r="E81" s="130" t="s">
        <v>64</v>
      </c>
      <c r="F81" s="130" t="s">
        <v>64</v>
      </c>
      <c r="G81" s="131">
        <f t="shared" si="2"/>
        <v>0</v>
      </c>
    </row>
    <row r="82" spans="2:7" ht="14.25" customHeight="1" thickBot="1">
      <c r="B82" s="26"/>
      <c r="C82" s="27" t="s">
        <v>57</v>
      </c>
      <c r="D82" s="132">
        <f>D59+D60</f>
        <v>60338581</v>
      </c>
      <c r="E82" s="133">
        <f>E59+E60</f>
        <v>5715079.78</v>
      </c>
      <c r="F82" s="134">
        <f>F59</f>
        <v>0</v>
      </c>
      <c r="G82" s="135">
        <f t="shared" si="2"/>
        <v>66053660.78</v>
      </c>
    </row>
    <row r="83" ht="0.75" customHeight="1"/>
    <row r="84" spans="2:9" ht="37.5" customHeight="1">
      <c r="B84" s="210"/>
      <c r="C84" s="210"/>
      <c r="D84" s="210"/>
      <c r="E84" s="210"/>
      <c r="F84" s="210"/>
      <c r="G84" s="210"/>
      <c r="H84" s="210"/>
      <c r="I84" s="210"/>
    </row>
    <row r="85" spans="2:6" ht="18">
      <c r="B85" s="23" t="s">
        <v>66</v>
      </c>
      <c r="C85" s="23"/>
      <c r="D85" s="23"/>
      <c r="E85" s="23" t="s">
        <v>69</v>
      </c>
      <c r="F85" s="23"/>
    </row>
  </sheetData>
  <mergeCells count="8">
    <mergeCell ref="C6:D6"/>
    <mergeCell ref="B84:I84"/>
    <mergeCell ref="G10:G11"/>
    <mergeCell ref="E7:F7"/>
    <mergeCell ref="B10:B11"/>
    <mergeCell ref="C10:C11"/>
    <mergeCell ref="D10:D11"/>
    <mergeCell ref="E10:F10"/>
  </mergeCells>
  <printOptions/>
  <pageMargins left="0.984251968503937" right="0.3937007874015748" top="0.3937007874015748" bottom="0.32" header="0.4724409448818898" footer="0.31496062992125984"/>
  <pageSetup horizontalDpi="240" verticalDpi="240" orientation="portrait" paperSize="9" scale="75" r:id="rId1"/>
  <rowBreaks count="1" manualBreakCount="1">
    <brk id="73"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admin</cp:lastModifiedBy>
  <cp:lastPrinted>2005-12-08T12:12:39Z</cp:lastPrinted>
  <dcterms:created xsi:type="dcterms:W3CDTF">2001-11-27T14:55:16Z</dcterms:created>
  <dcterms:modified xsi:type="dcterms:W3CDTF">2005-12-16T07:41:15Z</dcterms:modified>
  <cp:category/>
  <cp:version/>
  <cp:contentType/>
  <cp:contentStatus/>
</cp:coreProperties>
</file>